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summary" sheetId="1" r:id="rId1"/>
    <sheet name="dq sheet" sheetId="2" r:id="rId2"/>
    <sheet name="Sheet3" sheetId="3" r:id="rId3"/>
  </sheets>
  <definedNames>
    <definedName name="_xlnm.Print_Area" localSheetId="0">'summary'!$A$1:$AQ$68</definedName>
  </definedNames>
  <calcPr fullCalcOnLoad="1"/>
</workbook>
</file>

<file path=xl/comments2.xml><?xml version="1.0" encoding="utf-8"?>
<comments xmlns="http://schemas.openxmlformats.org/spreadsheetml/2006/main">
  <authors>
    <author>Robert Broadfield</author>
  </authors>
  <commentList>
    <comment ref="H56" authorId="0">
      <text>
        <r>
          <rPr>
            <b/>
            <sz val="9"/>
            <rFont val="Tahoma"/>
            <family val="2"/>
          </rPr>
          <t>Robert Broadfield:</t>
        </r>
        <r>
          <rPr>
            <sz val="9"/>
            <rFont val="Tahoma"/>
            <family val="2"/>
          </rPr>
          <t xml:space="preserve">
swimmer 2 left the wall too early</t>
        </r>
      </text>
    </comment>
    <comment ref="I55" authorId="0">
      <text>
        <r>
          <rPr>
            <b/>
            <sz val="9"/>
            <rFont val="Tahoma"/>
            <family val="2"/>
          </rPr>
          <t>Robert Broadfield:</t>
        </r>
        <r>
          <rPr>
            <sz val="9"/>
            <rFont val="Tahoma"/>
            <family val="2"/>
          </rPr>
          <t xml:space="preserve">
swimmer 4 left the wall too early
</t>
        </r>
      </text>
    </comment>
    <comment ref="C54" authorId="0">
      <text>
        <r>
          <rPr>
            <b/>
            <sz val="9"/>
            <rFont val="Tahoma"/>
            <family val="2"/>
          </rPr>
          <t>Robert Broadfield:</t>
        </r>
        <r>
          <rPr>
            <sz val="9"/>
            <rFont val="Tahoma"/>
            <family val="2"/>
          </rPr>
          <t xml:space="preserve">
swimmer 4 left the wall too early</t>
        </r>
      </text>
    </comment>
    <comment ref="F54" authorId="0">
      <text>
        <r>
          <rPr>
            <b/>
            <sz val="9"/>
            <rFont val="Tahoma"/>
            <family val="2"/>
          </rPr>
          <t>Robert Broadfield:</t>
        </r>
        <r>
          <rPr>
            <sz val="9"/>
            <rFont val="Tahoma"/>
            <family val="2"/>
          </rPr>
          <t xml:space="preserve">
swimmer four left the wall too early
</t>
        </r>
      </text>
    </comment>
    <comment ref="C53" authorId="0">
      <text>
        <r>
          <rPr>
            <b/>
            <sz val="9"/>
            <rFont val="Tahoma"/>
            <family val="2"/>
          </rPr>
          <t>Robert Broadfield:</t>
        </r>
        <r>
          <rPr>
            <sz val="9"/>
            <rFont val="Tahoma"/>
            <family val="2"/>
          </rPr>
          <t xml:space="preserve">
changeover 1 to 2</t>
        </r>
      </text>
    </comment>
    <comment ref="D53" authorId="0">
      <text>
        <r>
          <rPr>
            <b/>
            <sz val="9"/>
            <rFont val="Tahoma"/>
            <family val="2"/>
          </rPr>
          <t>Robert Broadfield:</t>
        </r>
        <r>
          <rPr>
            <sz val="9"/>
            <rFont val="Tahoma"/>
            <family val="2"/>
          </rPr>
          <t xml:space="preserve">
changeover 1 to 2</t>
        </r>
      </text>
    </comment>
    <comment ref="E53" authorId="0">
      <text>
        <r>
          <rPr>
            <b/>
            <sz val="9"/>
            <rFont val="Tahoma"/>
            <family val="2"/>
          </rPr>
          <t>Robert Broadfield:</t>
        </r>
        <r>
          <rPr>
            <sz val="9"/>
            <rFont val="Tahoma"/>
            <family val="2"/>
          </rPr>
          <t xml:space="preserve">
changeover 1 to 2</t>
        </r>
      </text>
    </comment>
    <comment ref="I53" authorId="0">
      <text>
        <r>
          <rPr>
            <b/>
            <sz val="9"/>
            <rFont val="Tahoma"/>
            <family val="2"/>
          </rPr>
          <t>Robert Broadfield:</t>
        </r>
        <r>
          <rPr>
            <sz val="9"/>
            <rFont val="Tahoma"/>
            <family val="2"/>
          </rPr>
          <t xml:space="preserve">
changeover 2 to 3</t>
        </r>
      </text>
    </comment>
    <comment ref="D51" authorId="0">
      <text>
        <r>
          <rPr>
            <b/>
            <sz val="9"/>
            <rFont val="Tahoma"/>
            <family val="2"/>
          </rPr>
          <t>Robert Broadfield:</t>
        </r>
        <r>
          <rPr>
            <sz val="9"/>
            <rFont val="Tahoma"/>
            <family val="2"/>
          </rPr>
          <t xml:space="preserve">
swimmer 2 left too early</t>
        </r>
      </text>
    </comment>
    <comment ref="E51" authorId="0">
      <text>
        <r>
          <rPr>
            <b/>
            <sz val="9"/>
            <rFont val="Tahoma"/>
            <family val="2"/>
          </rPr>
          <t>Robert Broadfield:</t>
        </r>
        <r>
          <rPr>
            <sz val="9"/>
            <rFont val="Tahoma"/>
            <family val="2"/>
          </rPr>
          <t xml:space="preserve">
swimmer 2 left too early</t>
        </r>
      </text>
    </comment>
    <comment ref="J50" authorId="0">
      <text>
        <r>
          <rPr>
            <b/>
            <sz val="9"/>
            <rFont val="Tahoma"/>
            <family val="2"/>
          </rPr>
          <t>Robert Broadfield:</t>
        </r>
        <r>
          <rPr>
            <sz val="9"/>
            <rFont val="Tahoma"/>
            <family val="2"/>
          </rPr>
          <t xml:space="preserve">
swimmer 3 left too early</t>
        </r>
      </text>
    </comment>
    <comment ref="C42" authorId="0">
      <text>
        <r>
          <rPr>
            <b/>
            <sz val="9"/>
            <rFont val="Tahoma"/>
            <family val="2"/>
          </rPr>
          <t>Robert Broadfield:</t>
        </r>
        <r>
          <rPr>
            <sz val="9"/>
            <rFont val="Tahoma"/>
            <family val="2"/>
          </rPr>
          <t xml:space="preserve">
two arm pulls on front ti initiate turn</t>
        </r>
      </text>
    </comment>
    <comment ref="C41" authorId="0">
      <text>
        <r>
          <rPr>
            <b/>
            <sz val="9"/>
            <rFont val="Tahoma"/>
            <family val="2"/>
          </rPr>
          <t>Robert Broadfield:</t>
        </r>
        <r>
          <rPr>
            <sz val="9"/>
            <rFont val="Tahoma"/>
            <family val="2"/>
          </rPr>
          <t xml:space="preserve">
swimmers 2 &amp; 4 not making contact with wall at relay take over
</t>
        </r>
      </text>
    </comment>
    <comment ref="D41" authorId="0">
      <text>
        <r>
          <rPr>
            <b/>
            <sz val="9"/>
            <rFont val="Tahoma"/>
            <family val="2"/>
          </rPr>
          <t>Robert Broadfield:</t>
        </r>
        <r>
          <rPr>
            <sz val="9"/>
            <rFont val="Tahoma"/>
            <family val="2"/>
          </rPr>
          <t xml:space="preserve">
swimmer 2 not touching the wall at take over</t>
        </r>
      </text>
    </comment>
    <comment ref="E41" authorId="0">
      <text>
        <r>
          <rPr>
            <b/>
            <sz val="9"/>
            <rFont val="Tahoma"/>
            <family val="2"/>
          </rPr>
          <t>Robert Broadfield:</t>
        </r>
        <r>
          <rPr>
            <sz val="9"/>
            <rFont val="Tahoma"/>
            <family val="2"/>
          </rPr>
          <t xml:space="preserve">
swimmer left too early - length 1</t>
        </r>
      </text>
    </comment>
    <comment ref="I41" authorId="0">
      <text>
        <r>
          <rPr>
            <b/>
            <sz val="9"/>
            <rFont val="Tahoma"/>
            <family val="2"/>
          </rPr>
          <t>Robert Broadfield:</t>
        </r>
        <r>
          <rPr>
            <sz val="9"/>
            <rFont val="Tahoma"/>
            <family val="2"/>
          </rPr>
          <t xml:space="preserve">
backstroke to breastroke take over went early</t>
        </r>
      </text>
    </comment>
    <comment ref="E40" authorId="0">
      <text>
        <r>
          <rPr>
            <b/>
            <sz val="9"/>
            <rFont val="Tahoma"/>
            <family val="2"/>
          </rPr>
          <t>Robert Broadfield:</t>
        </r>
        <r>
          <rPr>
            <sz val="9"/>
            <rFont val="Tahoma"/>
            <family val="2"/>
          </rPr>
          <t xml:space="preserve">
swimmer did not finish backstroke leg on her back</t>
        </r>
      </text>
    </comment>
    <comment ref="J40" authorId="0">
      <text>
        <r>
          <rPr>
            <b/>
            <sz val="9"/>
            <rFont val="Tahoma"/>
            <family val="2"/>
          </rPr>
          <t>Robert Broadfield:</t>
        </r>
        <r>
          <rPr>
            <sz val="9"/>
            <rFont val="Tahoma"/>
            <family val="2"/>
          </rPr>
          <t xml:space="preserve">
swimmer left the wall before swimmer had touched - turn 3
</t>
        </r>
      </text>
    </comment>
    <comment ref="I37" authorId="0">
      <text>
        <r>
          <rPr>
            <b/>
            <sz val="9"/>
            <rFont val="Tahoma"/>
            <family val="2"/>
          </rPr>
          <t>Robert Broadfield:</t>
        </r>
        <r>
          <rPr>
            <sz val="9"/>
            <rFont val="Tahoma"/>
            <family val="2"/>
          </rPr>
          <t xml:space="preserve">
arms not being brought forward over the water</t>
        </r>
      </text>
    </comment>
    <comment ref="G29" authorId="0">
      <text>
        <r>
          <rPr>
            <b/>
            <sz val="9"/>
            <rFont val="Tahoma"/>
            <family val="2"/>
          </rPr>
          <t>Robert Broadfield:</t>
        </r>
        <r>
          <rPr>
            <sz val="9"/>
            <rFont val="Tahoma"/>
            <family val="2"/>
          </rPr>
          <t xml:space="preserve">
free style legs (alternating) after fly kick after start and turn - length 1
</t>
        </r>
      </text>
    </comment>
    <comment ref="C27" authorId="0">
      <text>
        <r>
          <rPr>
            <b/>
            <sz val="9"/>
            <rFont val="Tahoma"/>
            <family val="2"/>
          </rPr>
          <t>Robert Broadfield:</t>
        </r>
        <r>
          <rPr>
            <sz val="9"/>
            <rFont val="Tahoma"/>
            <family val="2"/>
          </rPr>
          <t xml:space="preserve">
swimmer left block before previous swimmer - turn 1</t>
        </r>
      </text>
    </comment>
    <comment ref="D27" authorId="0">
      <text>
        <r>
          <rPr>
            <b/>
            <sz val="9"/>
            <rFont val="Tahoma"/>
            <family val="2"/>
          </rPr>
          <t>Robert Broadfield:</t>
        </r>
        <r>
          <rPr>
            <sz val="9"/>
            <rFont val="Tahoma"/>
            <family val="2"/>
          </rPr>
          <t xml:space="preserve">
changeover between breast and fly</t>
        </r>
      </text>
    </comment>
    <comment ref="E27" authorId="0">
      <text>
        <r>
          <rPr>
            <b/>
            <sz val="9"/>
            <rFont val="Tahoma"/>
            <family val="2"/>
          </rPr>
          <t>Robert Broadfield:</t>
        </r>
        <r>
          <rPr>
            <sz val="9"/>
            <rFont val="Tahoma"/>
            <family val="2"/>
          </rPr>
          <t xml:space="preserve">
swimmer left the wall before the incomming swimmer touched - turn 3</t>
        </r>
      </text>
    </comment>
    <comment ref="F27" authorId="0">
      <text>
        <r>
          <rPr>
            <b/>
            <sz val="9"/>
            <rFont val="Tahoma"/>
            <family val="2"/>
          </rPr>
          <t>Robert Broadfield:</t>
        </r>
        <r>
          <rPr>
            <sz val="9"/>
            <rFont val="Tahoma"/>
            <family val="2"/>
          </rPr>
          <t xml:space="preserve">
swimmer left the wall before the incoming swimmer touched the wall - turn 3</t>
        </r>
      </text>
    </comment>
    <comment ref="J27" authorId="0">
      <text>
        <r>
          <rPr>
            <b/>
            <sz val="9"/>
            <rFont val="Tahoma"/>
            <family val="2"/>
          </rPr>
          <t>Robert Broadfield:</t>
        </r>
        <r>
          <rPr>
            <sz val="9"/>
            <rFont val="Tahoma"/>
            <family val="2"/>
          </rPr>
          <t xml:space="preserve">
swimmer touched with one hand before the other leg of breastroke</t>
        </r>
      </text>
    </comment>
    <comment ref="C26" authorId="0">
      <text>
        <r>
          <rPr>
            <b/>
            <sz val="9"/>
            <rFont val="Tahoma"/>
            <family val="2"/>
          </rPr>
          <t>Robert Broadfield:</t>
        </r>
        <r>
          <rPr>
            <sz val="9"/>
            <rFont val="Tahoma"/>
            <family val="2"/>
          </rPr>
          <t xml:space="preserve">
3rd swimmer left too early</t>
        </r>
      </text>
    </comment>
    <comment ref="D26" authorId="0">
      <text>
        <r>
          <rPr>
            <b/>
            <sz val="9"/>
            <rFont val="Tahoma"/>
            <family val="2"/>
          </rPr>
          <t>Robert Broadfield:</t>
        </r>
        <r>
          <rPr>
            <sz val="9"/>
            <rFont val="Tahoma"/>
            <family val="2"/>
          </rPr>
          <t xml:space="preserve">
takeover swimmer with no contact with the wall - length 2</t>
        </r>
      </text>
    </comment>
    <comment ref="I26" authorId="0">
      <text>
        <r>
          <rPr>
            <b/>
            <sz val="9"/>
            <rFont val="Tahoma"/>
            <family val="2"/>
          </rPr>
          <t>Robert Broadfield:</t>
        </r>
        <r>
          <rPr>
            <sz val="9"/>
            <rFont val="Tahoma"/>
            <family val="2"/>
          </rPr>
          <t xml:space="preserve">
swimmer from lane 5 entered lane</t>
        </r>
      </text>
    </comment>
    <comment ref="I25" authorId="0">
      <text>
        <r>
          <rPr>
            <b/>
            <sz val="9"/>
            <rFont val="Tahoma"/>
            <family val="2"/>
          </rPr>
          <t>Robert Broadfield:</t>
        </r>
        <r>
          <rPr>
            <sz val="9"/>
            <rFont val="Tahoma"/>
            <family val="2"/>
          </rPr>
          <t xml:space="preserve">
length 1 swimmer adjusted googles arm movement not symultaneous</t>
        </r>
      </text>
    </comment>
    <comment ref="F22" authorId="0">
      <text>
        <r>
          <rPr>
            <b/>
            <sz val="9"/>
            <rFont val="Tahoma"/>
            <family val="2"/>
          </rPr>
          <t>Robert Broadfield:</t>
        </r>
        <r>
          <rPr>
            <sz val="9"/>
            <rFont val="Tahoma"/>
            <family val="2"/>
          </rPr>
          <t xml:space="preserve">
swimmer not on her back when leaving the wall after turn</t>
        </r>
      </text>
    </comment>
    <comment ref="D21" authorId="0">
      <text>
        <r>
          <rPr>
            <b/>
            <sz val="9"/>
            <rFont val="Tahoma"/>
            <family val="2"/>
          </rPr>
          <t>Robert Broadfield:</t>
        </r>
        <r>
          <rPr>
            <sz val="9"/>
            <rFont val="Tahoma"/>
            <family val="2"/>
          </rPr>
          <t xml:space="preserve">
no contact with the wall at take over - swimmer 4
</t>
        </r>
      </text>
    </comment>
    <comment ref="E21" authorId="0">
      <text>
        <r>
          <rPr>
            <b/>
            <sz val="9"/>
            <rFont val="Tahoma"/>
            <family val="2"/>
          </rPr>
          <t>Robert Broadfield:</t>
        </r>
        <r>
          <rPr>
            <sz val="9"/>
            <rFont val="Tahoma"/>
            <family val="2"/>
          </rPr>
          <t xml:space="preserve">
swimmer 1 did not finish on her back</t>
        </r>
      </text>
    </comment>
    <comment ref="C20" authorId="0">
      <text>
        <r>
          <rPr>
            <b/>
            <sz val="9"/>
            <rFont val="Tahoma"/>
            <family val="2"/>
          </rPr>
          <t>Robert Broadfield:</t>
        </r>
        <r>
          <rPr>
            <sz val="9"/>
            <rFont val="Tahoma"/>
            <family val="2"/>
          </rPr>
          <t xml:space="preserve">
takeover 1 - outgoing swimmer left too early
</t>
        </r>
      </text>
    </comment>
    <comment ref="E19" authorId="0">
      <text>
        <r>
          <rPr>
            <b/>
            <sz val="9"/>
            <rFont val="Tahoma"/>
            <family val="2"/>
          </rPr>
          <t>Robert Broadfield:</t>
        </r>
        <r>
          <rPr>
            <sz val="9"/>
            <rFont val="Tahoma"/>
            <family val="2"/>
          </rPr>
          <t xml:space="preserve">
swimmer 1 left too early</t>
        </r>
      </text>
    </comment>
    <comment ref="C18" authorId="0">
      <text>
        <r>
          <rPr>
            <b/>
            <sz val="9"/>
            <rFont val="Tahoma"/>
            <family val="2"/>
          </rPr>
          <t>Robert Broadfield:</t>
        </r>
        <r>
          <rPr>
            <sz val="9"/>
            <rFont val="Tahoma"/>
            <family val="2"/>
          </rPr>
          <t xml:space="preserve">
more than one arm pull to initiate backstroke turn</t>
        </r>
      </text>
    </comment>
    <comment ref="E18" authorId="0">
      <text>
        <r>
          <rPr>
            <b/>
            <sz val="9"/>
            <rFont val="Tahoma"/>
            <family val="2"/>
          </rPr>
          <t>Robert Broadfield:</t>
        </r>
        <r>
          <rPr>
            <sz val="9"/>
            <rFont val="Tahoma"/>
            <family val="2"/>
          </rPr>
          <t xml:space="preserve">
swimmer left too early on turn Nos 2 &amp; 3
</t>
        </r>
      </text>
    </comment>
    <comment ref="J18" authorId="0">
      <text>
        <r>
          <rPr>
            <b/>
            <sz val="9"/>
            <rFont val="Tahoma"/>
            <family val="2"/>
          </rPr>
          <t>Robert Broadfield:</t>
        </r>
        <r>
          <rPr>
            <sz val="9"/>
            <rFont val="Tahoma"/>
            <family val="2"/>
          </rPr>
          <t xml:space="preserve">
takeover 3 went too early
</t>
        </r>
      </text>
    </comment>
    <comment ref="E17" authorId="0">
      <text>
        <r>
          <rPr>
            <b/>
            <sz val="9"/>
            <rFont val="Tahoma"/>
            <family val="2"/>
          </rPr>
          <t>Robert Broadfield:</t>
        </r>
        <r>
          <rPr>
            <sz val="9"/>
            <rFont val="Tahoma"/>
            <family val="2"/>
          </rPr>
          <t xml:space="preserve">
at the turn the swimmer performed 2 arms pulls before initiating his turn</t>
        </r>
      </text>
    </comment>
    <comment ref="C16" authorId="0">
      <text>
        <r>
          <rPr>
            <b/>
            <sz val="9"/>
            <rFont val="Tahoma"/>
            <family val="2"/>
          </rPr>
          <t>Robert Broadfield:</t>
        </r>
        <r>
          <rPr>
            <sz val="9"/>
            <rFont val="Tahoma"/>
            <family val="2"/>
          </rPr>
          <t xml:space="preserve">
finished on front</t>
        </r>
      </text>
    </comment>
    <comment ref="C13" authorId="0">
      <text>
        <r>
          <rPr>
            <b/>
            <sz val="9"/>
            <rFont val="Tahoma"/>
            <family val="2"/>
          </rPr>
          <t>Robert Broadfield:</t>
        </r>
        <r>
          <rPr>
            <sz val="9"/>
            <rFont val="Tahoma"/>
            <family val="2"/>
          </rPr>
          <t xml:space="preserve">
breakstroke legs used</t>
        </r>
      </text>
    </comment>
    <comment ref="C12" authorId="0">
      <text>
        <r>
          <rPr>
            <b/>
            <sz val="9"/>
            <rFont val="Tahoma"/>
            <family val="2"/>
          </rPr>
          <t>Robert Broadfield:</t>
        </r>
        <r>
          <rPr>
            <sz val="9"/>
            <rFont val="Tahoma"/>
            <family val="2"/>
          </rPr>
          <t xml:space="preserve">
single handed touch on butterfly - left hand only</t>
        </r>
      </text>
    </comment>
    <comment ref="D11" authorId="0">
      <text>
        <r>
          <rPr>
            <b/>
            <sz val="9"/>
            <rFont val="Tahoma"/>
            <family val="2"/>
          </rPr>
          <t>Robert Broadfield:</t>
        </r>
        <r>
          <rPr>
            <sz val="9"/>
            <rFont val="Tahoma"/>
            <family val="2"/>
          </rPr>
          <t xml:space="preserve">
one handed touch on finish
</t>
        </r>
      </text>
    </comment>
    <comment ref="C47" authorId="0">
      <text>
        <r>
          <rPr>
            <b/>
            <sz val="9"/>
            <rFont val="Tahoma"/>
            <family val="2"/>
          </rPr>
          <t>Robert Broadfield:</t>
        </r>
        <r>
          <rPr>
            <sz val="9"/>
            <rFont val="Tahoma"/>
            <family val="2"/>
          </rPr>
          <t xml:space="preserve">
front crawl on start</t>
        </r>
      </text>
    </comment>
    <comment ref="H47" authorId="0">
      <text>
        <r>
          <rPr>
            <b/>
            <sz val="9"/>
            <rFont val="Tahoma"/>
            <family val="2"/>
          </rPr>
          <t>Robert Broadfield:</t>
        </r>
        <r>
          <rPr>
            <sz val="9"/>
            <rFont val="Tahoma"/>
            <family val="2"/>
          </rPr>
          <t xml:space="preserve">
started before the starting signal</t>
        </r>
      </text>
    </comment>
    <comment ref="I47" authorId="0">
      <text>
        <r>
          <rPr>
            <b/>
            <sz val="9"/>
            <rFont val="Tahoma"/>
            <family val="2"/>
          </rPr>
          <t>Robert Broadfield:</t>
        </r>
        <r>
          <rPr>
            <sz val="9"/>
            <rFont val="Tahoma"/>
            <family val="2"/>
          </rPr>
          <t xml:space="preserve">
swimmer touched with only one hand</t>
        </r>
      </text>
    </comment>
  </commentList>
</comments>
</file>

<file path=xl/sharedStrings.xml><?xml version="1.0" encoding="utf-8"?>
<sst xmlns="http://schemas.openxmlformats.org/spreadsheetml/2006/main" count="1159" uniqueCount="695">
  <si>
    <t>No.</t>
  </si>
  <si>
    <t>Event</t>
  </si>
  <si>
    <t>NFT</t>
  </si>
  <si>
    <t>Lane 1</t>
  </si>
  <si>
    <t>Lane 2</t>
  </si>
  <si>
    <t>Lane 3</t>
  </si>
  <si>
    <t>Lane 4</t>
  </si>
  <si>
    <t>Lane 5</t>
  </si>
  <si>
    <t>Lane 6</t>
  </si>
  <si>
    <t>Pla</t>
  </si>
  <si>
    <t>Time</t>
  </si>
  <si>
    <t>Pts</t>
  </si>
  <si>
    <t>Tot</t>
  </si>
  <si>
    <t>SHEET TOTALS</t>
  </si>
  <si>
    <t>Points Brought Forward</t>
  </si>
  <si>
    <t>X</t>
  </si>
  <si>
    <t>XX</t>
  </si>
  <si>
    <t>TOTAL SCORES</t>
  </si>
  <si>
    <t>POSITION</t>
  </si>
  <si>
    <t>Name</t>
  </si>
  <si>
    <t>DQ</t>
  </si>
  <si>
    <t>OA</t>
  </si>
  <si>
    <t>NS</t>
  </si>
  <si>
    <t>DNF</t>
  </si>
  <si>
    <t>TF</t>
  </si>
  <si>
    <t>Number Swims 'tf'</t>
  </si>
  <si>
    <t>Lane 7</t>
  </si>
  <si>
    <t>Lane 8</t>
  </si>
  <si>
    <t>Number 1st Place</t>
  </si>
  <si>
    <t>Number 2nd Place</t>
  </si>
  <si>
    <t>Ladies Open 100m Freestyle</t>
  </si>
  <si>
    <t>Mens Open 100m Freestyle</t>
  </si>
  <si>
    <t>Girls 10 Years 50m Breaststroke</t>
  </si>
  <si>
    <t>Boys 10 Years 50m Breaststroke</t>
  </si>
  <si>
    <t>Girls 14+U 50m Butterfly</t>
  </si>
  <si>
    <t>Boys 14+U 50m Butterfly</t>
  </si>
  <si>
    <t>Girls 10 Years 50m Freestyle</t>
  </si>
  <si>
    <t>Boys 10 Years 50m Freestyle</t>
  </si>
  <si>
    <t>Girls 12+U 50m Backstroke</t>
  </si>
  <si>
    <t>Boys 12+U 50m Backstroke</t>
  </si>
  <si>
    <t>Ladies Open 4 x 50m Med Relay</t>
  </si>
  <si>
    <t>Mens Open 4 x 50m Med Relay</t>
  </si>
  <si>
    <t>Girls 12+U 4 x 25m Med Relay</t>
  </si>
  <si>
    <t>Boys 12+U 4 x 25m Med Relay</t>
  </si>
  <si>
    <t>Girls 14+U 50m Backstroke</t>
  </si>
  <si>
    <t>Boys 14+U 50m Backstroke</t>
  </si>
  <si>
    <t>Ladies Open 100m Breaststroke</t>
  </si>
  <si>
    <t>Mens Open 100m Breaststroke</t>
  </si>
  <si>
    <t>Girls 10 Y 4 x 25m Spec Med Rly</t>
  </si>
  <si>
    <t>Boys 10 Y 4 x 25m Spec Med Rly</t>
  </si>
  <si>
    <t>Girls 12+U 50m Breaststroke</t>
  </si>
  <si>
    <t>Boys 12+U 50m Breaststroke</t>
  </si>
  <si>
    <t>Girls 14+U 50m Freestyle</t>
  </si>
  <si>
    <t>Boys 14+U 50m Freestyle</t>
  </si>
  <si>
    <t>Ladies Open 50m Butterfly</t>
  </si>
  <si>
    <t>Mens Open 50m Butterfly</t>
  </si>
  <si>
    <t>Girls 10 Years 50m Backstroke</t>
  </si>
  <si>
    <t>Boys 10 Years 50m Backstroke</t>
  </si>
  <si>
    <t>Girls 12+U 50m Butterfly</t>
  </si>
  <si>
    <t>Boys 12+U 50m Butterfly</t>
  </si>
  <si>
    <t>Girls 14+U 4 x 25m Med Relay</t>
  </si>
  <si>
    <t>Boys 14+U 4 x 25m Med Relay</t>
  </si>
  <si>
    <t>Ladies 100m Backstroke</t>
  </si>
  <si>
    <t>Mens 100m Backstroke</t>
  </si>
  <si>
    <t>Girls 12+U 50m Freestyle</t>
  </si>
  <si>
    <t>Boys 12+U 50m Freestyle</t>
  </si>
  <si>
    <t>Girls 14+U 50m Breaststroke</t>
  </si>
  <si>
    <t>Boys 14+U 50m Breaststroke</t>
  </si>
  <si>
    <t>Ladies 4 x 25m Ind Medley</t>
  </si>
  <si>
    <t>Mens 4 x 25m Ind Medley</t>
  </si>
  <si>
    <t>Girls 10 Years 4 x 25m F/S Relay</t>
  </si>
  <si>
    <t>Boys 10 Years 4 x 25m F/S Relay</t>
  </si>
  <si>
    <t>Girls 12+U 4 x 25m F/S Relay</t>
  </si>
  <si>
    <t>Boys 12+U 4 x 25m F/S Relay</t>
  </si>
  <si>
    <t>Girls 14+U 4 x 25m F/S Relay</t>
  </si>
  <si>
    <t>Boys 14+U 4 x 25m F/S Relay</t>
  </si>
  <si>
    <t>Ladies Open 4 x 50m F/S Relay</t>
  </si>
  <si>
    <t>Mens Open 4 x 50m F/S Relay</t>
  </si>
  <si>
    <t>Team</t>
  </si>
  <si>
    <t>Number Swims 'oa'</t>
  </si>
  <si>
    <t>Number Swims 'ns'</t>
  </si>
  <si>
    <t>Number Swims 'dnf'</t>
  </si>
  <si>
    <t>Number Swims 'dq'</t>
  </si>
  <si>
    <t>`</t>
  </si>
  <si>
    <t>Gala Statistical Information</t>
  </si>
  <si>
    <t>0.43.50</t>
  </si>
  <si>
    <t>1.08.00</t>
  </si>
  <si>
    <t>1.03.00</t>
  </si>
  <si>
    <t>0.53.80</t>
  </si>
  <si>
    <t>0.37.50</t>
  </si>
  <si>
    <t>0.34.50</t>
  </si>
  <si>
    <t>0.40.50</t>
  </si>
  <si>
    <t>0.42.50</t>
  </si>
  <si>
    <t>2.24.00</t>
  </si>
  <si>
    <t>2.11.00</t>
  </si>
  <si>
    <t>1.18.50</t>
  </si>
  <si>
    <t>1.18.00</t>
  </si>
  <si>
    <t>0.38.50</t>
  </si>
  <si>
    <t>0.37.00</t>
  </si>
  <si>
    <t>1.30.00</t>
  </si>
  <si>
    <t>1.20.00</t>
  </si>
  <si>
    <t>1.25.00</t>
  </si>
  <si>
    <t>0.48.20</t>
  </si>
  <si>
    <t>0.47.20</t>
  </si>
  <si>
    <t>0.34.20</t>
  </si>
  <si>
    <t>0.32.40</t>
  </si>
  <si>
    <t>0.35.10</t>
  </si>
  <si>
    <t>0.30.90</t>
  </si>
  <si>
    <t>0.48.50</t>
  </si>
  <si>
    <t>0.41.50</t>
  </si>
  <si>
    <t>0.41.00</t>
  </si>
  <si>
    <t>1.11.00</t>
  </si>
  <si>
    <t>1.07.60</t>
  </si>
  <si>
    <t>1.19.00</t>
  </si>
  <si>
    <t>0.35.50</t>
  </si>
  <si>
    <t>0.35.00</t>
  </si>
  <si>
    <t>1.22.30</t>
  </si>
  <si>
    <t>1.13.00</t>
  </si>
  <si>
    <t>1.05.80</t>
  </si>
  <si>
    <t>1.05.00</t>
  </si>
  <si>
    <t>1.03.50</t>
  </si>
  <si>
    <t>0.59.50</t>
  </si>
  <si>
    <t>2.14.00</t>
  </si>
  <si>
    <t>1.59.00</t>
  </si>
  <si>
    <t>Buckingham</t>
  </si>
  <si>
    <t>Henley</t>
  </si>
  <si>
    <t>Tring</t>
  </si>
  <si>
    <t>Four Shires</t>
  </si>
  <si>
    <t>Newport Pagnal</t>
  </si>
  <si>
    <t>Kings Langley</t>
  </si>
  <si>
    <t>Oxford</t>
  </si>
  <si>
    <t>Bicester</t>
  </si>
  <si>
    <t>Maisy Godden</t>
  </si>
  <si>
    <t>Matt Carey</t>
  </si>
  <si>
    <t>Annalise Lewis</t>
  </si>
  <si>
    <t>Harry Beach</t>
  </si>
  <si>
    <t>Niamh Lavin</t>
  </si>
  <si>
    <t>Loic McCormick</t>
  </si>
  <si>
    <t>Olivia Winks</t>
  </si>
  <si>
    <t>Jackson Lyne</t>
  </si>
  <si>
    <t>Sophie Fletcher</t>
  </si>
  <si>
    <t>George Vincent</t>
  </si>
  <si>
    <t xml:space="preserve">Sofie Mortemore </t>
  </si>
  <si>
    <t>Harry Palmer</t>
  </si>
  <si>
    <t>Hollie Hawtin</t>
  </si>
  <si>
    <t>Barnaby Wallwork</t>
  </si>
  <si>
    <t>Tyler Habib</t>
  </si>
  <si>
    <t>Lilly Ramanauckis</t>
  </si>
  <si>
    <t>Alicja Zagrobelna</t>
  </si>
  <si>
    <t>Oliver Fletcher</t>
  </si>
  <si>
    <t>Ella O'Connell</t>
  </si>
  <si>
    <t>Thomas Hallett-Jones</t>
  </si>
  <si>
    <t>Caoimhe McCormick</t>
  </si>
  <si>
    <t>Harvey Lyne</t>
  </si>
  <si>
    <t>Sofie Mortemore</t>
  </si>
  <si>
    <t>Lucy Atkins</t>
  </si>
  <si>
    <t>Charlie Wallwork</t>
  </si>
  <si>
    <t>Hannah Brazell</t>
  </si>
  <si>
    <t>Herny Vincent</t>
  </si>
  <si>
    <t>Will White</t>
  </si>
  <si>
    <t>Erin Deacon</t>
  </si>
  <si>
    <t>Jonathan Watson</t>
  </si>
  <si>
    <t>Morgan Slade</t>
  </si>
  <si>
    <t>Joseph Pyefinch</t>
  </si>
  <si>
    <t>Daisy Knight</t>
  </si>
  <si>
    <t>Oliver Denton-Sparke</t>
  </si>
  <si>
    <t>Verity Billingham</t>
  </si>
  <si>
    <t>Zak Simpson</t>
  </si>
  <si>
    <t>Edie Hawtin</t>
  </si>
  <si>
    <t>Ethan Jones</t>
  </si>
  <si>
    <t>Lili Doubler</t>
  </si>
  <si>
    <t>Rhys Jones</t>
  </si>
  <si>
    <t>Anna Birch</t>
  </si>
  <si>
    <t>Lucy Bee</t>
  </si>
  <si>
    <t>Eleanor Terrett</t>
  </si>
  <si>
    <t>Angus Miller</t>
  </si>
  <si>
    <t>Isabella Dolton</t>
  </si>
  <si>
    <t>Zoe Hudson</t>
  </si>
  <si>
    <t>Oban Oxley</t>
  </si>
  <si>
    <t>Sophie Bradley</t>
  </si>
  <si>
    <t>Tom Worthigton</t>
  </si>
  <si>
    <t>Hannah-Grace Munday</t>
  </si>
  <si>
    <t>Amelia De Beer</t>
  </si>
  <si>
    <t>Emily Joyce</t>
  </si>
  <si>
    <t>Nicholas Booth</t>
  </si>
  <si>
    <t>Daisy Lang</t>
  </si>
  <si>
    <t>Annaliese Bischoff</t>
  </si>
  <si>
    <t>Theo Cooke</t>
  </si>
  <si>
    <t xml:space="preserve">Lily Cooke </t>
  </si>
  <si>
    <t xml:space="preserve">Matthew Critchley </t>
  </si>
  <si>
    <t>Mai Thomas</t>
  </si>
  <si>
    <t>Adam Clare</t>
  </si>
  <si>
    <t>Rose Bolcato</t>
  </si>
  <si>
    <t>Farris Sharif</t>
  </si>
  <si>
    <t>Lia-Anjali Lazarus</t>
  </si>
  <si>
    <t>Anton Lake</t>
  </si>
  <si>
    <t xml:space="preserve">Team </t>
  </si>
  <si>
    <t>Elizabeth Oliver</t>
  </si>
  <si>
    <t xml:space="preserve">Tufayl Ahmed </t>
  </si>
  <si>
    <t>Alice Ratcliffe</t>
  </si>
  <si>
    <t>Alfie Bone</t>
  </si>
  <si>
    <t>Matthew Thornton</t>
  </si>
  <si>
    <t>Emma Sherwood</t>
  </si>
  <si>
    <t>Matthew Critchley</t>
  </si>
  <si>
    <t>William Healey</t>
  </si>
  <si>
    <t>Ana Galvani-Silva</t>
  </si>
  <si>
    <t>Moses baker</t>
  </si>
  <si>
    <t>Lili Ashton</t>
  </si>
  <si>
    <t>Tufayl Ahmed</t>
  </si>
  <si>
    <t>Neve Gascoyne</t>
  </si>
  <si>
    <t>Christian Cucu</t>
  </si>
  <si>
    <t>Mia Busby</t>
  </si>
  <si>
    <t>Freddie Kemp</t>
  </si>
  <si>
    <t>Rachel Lawrence</t>
  </si>
  <si>
    <t>Thomas Whitley</t>
  </si>
  <si>
    <t>Isla Dunn</t>
  </si>
  <si>
    <t>Frankie Oliver</t>
  </si>
  <si>
    <t>Harriet Gower</t>
  </si>
  <si>
    <t>Edward Gore</t>
  </si>
  <si>
    <t>Sean Lock</t>
  </si>
  <si>
    <t>Jonathan Dowdy</t>
  </si>
  <si>
    <t>Hermione Smith</t>
  </si>
  <si>
    <t>Thomas Henley</t>
  </si>
  <si>
    <t>Caitlin Laverick</t>
  </si>
  <si>
    <t>Joshua Best</t>
  </si>
  <si>
    <t>Katelin Cavill</t>
  </si>
  <si>
    <t>Christopher Littleton</t>
  </si>
  <si>
    <t>Charlotte Gore</t>
  </si>
  <si>
    <t>William Jones</t>
  </si>
  <si>
    <t>Zachary Powell</t>
  </si>
  <si>
    <t>Emma Littlejohn</t>
  </si>
  <si>
    <t>Thomas Lewis</t>
  </si>
  <si>
    <t>Oliver Gore</t>
  </si>
  <si>
    <t>Ellen Harding</t>
  </si>
  <si>
    <t>David Maule</t>
  </si>
  <si>
    <t>Belinda Mendes de Costa</t>
  </si>
  <si>
    <t>Ben Chase</t>
  </si>
  <si>
    <t>Madeleine Broadfield</t>
  </si>
  <si>
    <t>Toby Kinsella</t>
  </si>
  <si>
    <t>Anna Thomas</t>
  </si>
  <si>
    <t>Spike Luff</t>
  </si>
  <si>
    <t>Alana Ashby</t>
  </si>
  <si>
    <t>Marcus Ashby</t>
  </si>
  <si>
    <t>Rebecca Harding</t>
  </si>
  <si>
    <t>Kerry Harding</t>
  </si>
  <si>
    <t>Daniel Wallis</t>
  </si>
  <si>
    <t>Molly May</t>
  </si>
  <si>
    <t xml:space="preserve">Andrew Grant </t>
  </si>
  <si>
    <t>Philippa Grant</t>
  </si>
  <si>
    <t>Sam Philips</t>
  </si>
  <si>
    <t>Ella Whytock</t>
  </si>
  <si>
    <t>Ben Kinsella</t>
  </si>
  <si>
    <t>Niamh kinsella</t>
  </si>
  <si>
    <t>Zoe Condon</t>
  </si>
  <si>
    <t>Andrew Grant</t>
  </si>
  <si>
    <t>Ciara Silverton</t>
  </si>
  <si>
    <t>Raffy May</t>
  </si>
  <si>
    <t>Lily Guy</t>
  </si>
  <si>
    <t xml:space="preserve">David Maule </t>
  </si>
  <si>
    <t>Ruby Spencer</t>
  </si>
  <si>
    <t>Rohan Mehta</t>
  </si>
  <si>
    <t>SOPHIE ELRICK</t>
  </si>
  <si>
    <t>ROWAN SPONG</t>
  </si>
  <si>
    <t>KAYLIE SPRIDDLE</t>
  </si>
  <si>
    <t>HARRY GATEHOUSE</t>
  </si>
  <si>
    <t>JASMINE GHOULIA</t>
  </si>
  <si>
    <t>WILL CARTER</t>
  </si>
  <si>
    <t>LUCY WEBB</t>
  </si>
  <si>
    <t>DANIEL BOURNER</t>
  </si>
  <si>
    <t>FREYA COOPER</t>
  </si>
  <si>
    <t>WILL HOUGHTON</t>
  </si>
  <si>
    <t>EVE SAUNDERS</t>
  </si>
  <si>
    <t>ERIN WATERS</t>
  </si>
  <si>
    <t>EMILY XU</t>
  </si>
  <si>
    <t>OLIVER CARTER</t>
  </si>
  <si>
    <t>AMELIA SHEA</t>
  </si>
  <si>
    <t>KATHRYN WOOD</t>
  </si>
  <si>
    <t>RAINE HUGHES</t>
  </si>
  <si>
    <t>RUBY STEPHENSON</t>
  </si>
  <si>
    <t>DANIEL BUTTERWORTH</t>
  </si>
  <si>
    <t>REBECCA KIRKPATRICK</t>
  </si>
  <si>
    <t>RUBY HARMER</t>
  </si>
  <si>
    <t>1.16.83</t>
  </si>
  <si>
    <t>1.10.12</t>
  </si>
  <si>
    <t>1.22.17</t>
  </si>
  <si>
    <t>1.08.55</t>
  </si>
  <si>
    <t>1.19.60</t>
  </si>
  <si>
    <t>1.05.8</t>
  </si>
  <si>
    <t>tf</t>
  </si>
  <si>
    <t>1.23.3</t>
  </si>
  <si>
    <t>1.12.19</t>
  </si>
  <si>
    <t>1.06.18</t>
  </si>
  <si>
    <t>1.16.68</t>
  </si>
  <si>
    <t>1.23.8</t>
  </si>
  <si>
    <t>1.03.64</t>
  </si>
  <si>
    <t>1.01.55</t>
  </si>
  <si>
    <t>1.03.67</t>
  </si>
  <si>
    <t>1.11.32</t>
  </si>
  <si>
    <t>1.07.84</t>
  </si>
  <si>
    <t>0.55.71</t>
  </si>
  <si>
    <t>1.15.71</t>
  </si>
  <si>
    <t>1.00.25</t>
  </si>
  <si>
    <t>0.57.41</t>
  </si>
  <si>
    <t>0.56.58</t>
  </si>
  <si>
    <t>0.55.07</t>
  </si>
  <si>
    <t>0.53.96</t>
  </si>
  <si>
    <t>1.08.84</t>
  </si>
  <si>
    <t>0.52.38</t>
  </si>
  <si>
    <t>0.56.16</t>
  </si>
  <si>
    <t>dq</t>
  </si>
  <si>
    <t>1.10.61</t>
  </si>
  <si>
    <t>0.51.53</t>
  </si>
  <si>
    <t>0.52.02</t>
  </si>
  <si>
    <t>1.00.75</t>
  </si>
  <si>
    <t>0.53.37</t>
  </si>
  <si>
    <t>0.39.1</t>
  </si>
  <si>
    <t>0.47.42</t>
  </si>
  <si>
    <t>0.41.61</t>
  </si>
  <si>
    <t>0.39.55</t>
  </si>
  <si>
    <t>0.35.9</t>
  </si>
  <si>
    <t>0.47.43</t>
  </si>
  <si>
    <t>0.47.52</t>
  </si>
  <si>
    <t>0.40.8</t>
  </si>
  <si>
    <t>0.46.11</t>
  </si>
  <si>
    <t>0.36.97</t>
  </si>
  <si>
    <t>0.48.48</t>
  </si>
  <si>
    <t>0.31.5</t>
  </si>
  <si>
    <t>0.46.67</t>
  </si>
  <si>
    <t>0.36.09</t>
  </si>
  <si>
    <t>0.48.63</t>
  </si>
  <si>
    <t>0.49.6</t>
  </si>
  <si>
    <t>0.43.75</t>
  </si>
  <si>
    <t>0.37.77</t>
  </si>
  <si>
    <t>0.57.22</t>
  </si>
  <si>
    <t>0.45.4</t>
  </si>
  <si>
    <t>0.45.57</t>
  </si>
  <si>
    <t>0.40.98</t>
  </si>
  <si>
    <t>0.45.97</t>
  </si>
  <si>
    <t>0.46.3</t>
  </si>
  <si>
    <t>0.44.66</t>
  </si>
  <si>
    <t>0.41.93</t>
  </si>
  <si>
    <t>0.38.62</t>
  </si>
  <si>
    <t>0.37.21</t>
  </si>
  <si>
    <t>0.43.01</t>
  </si>
  <si>
    <t>0.43.61</t>
  </si>
  <si>
    <t>0.46.0</t>
  </si>
  <si>
    <t>0.46.06</t>
  </si>
  <si>
    <t>0.44.2</t>
  </si>
  <si>
    <t>0.42.4</t>
  </si>
  <si>
    <t>0.45.23</t>
  </si>
  <si>
    <t>0.44.5</t>
  </si>
  <si>
    <t>1.05.65</t>
  </si>
  <si>
    <t>0.45.95</t>
  </si>
  <si>
    <t>0.41.95</t>
  </si>
  <si>
    <t>0.54.77</t>
  </si>
  <si>
    <t>0.43.85</t>
  </si>
  <si>
    <t>0.40.29</t>
  </si>
  <si>
    <t>0.43.98</t>
  </si>
  <si>
    <t>2.41.3</t>
  </si>
  <si>
    <t>2.33.05</t>
  </si>
  <si>
    <t>2.40.09</t>
  </si>
  <si>
    <t>2.28.9</t>
  </si>
  <si>
    <t>2.50.93</t>
  </si>
  <si>
    <t>2.19.04</t>
  </si>
  <si>
    <t>2.37.63</t>
  </si>
  <si>
    <t>2.22.52</t>
  </si>
  <si>
    <t>2.20.09</t>
  </si>
  <si>
    <t>2.12.2</t>
  </si>
  <si>
    <t>2.34.43</t>
  </si>
  <si>
    <t>2.42.86</t>
  </si>
  <si>
    <t>1.30.01</t>
  </si>
  <si>
    <t>1.32.04</t>
  </si>
  <si>
    <t>1.21.09</t>
  </si>
  <si>
    <t>1.20.72</t>
  </si>
  <si>
    <t>1.27.6</t>
  </si>
  <si>
    <t>1.36.62</t>
  </si>
  <si>
    <t>1.28.09</t>
  </si>
  <si>
    <t>1.40.5</t>
  </si>
  <si>
    <t>1.20.86</t>
  </si>
  <si>
    <t>1.26.32</t>
  </si>
  <si>
    <t>1.21.7</t>
  </si>
  <si>
    <t>1.28.14</t>
  </si>
  <si>
    <t>1.32.09</t>
  </si>
  <si>
    <t>0.45.9</t>
  </si>
  <si>
    <t>0.45.32</t>
  </si>
  <si>
    <t>0.46.07</t>
  </si>
  <si>
    <t>0.41.16</t>
  </si>
  <si>
    <t>0.38.04</t>
  </si>
  <si>
    <t>0.45.0</t>
  </si>
  <si>
    <t>0.46.68</t>
  </si>
  <si>
    <t>0.43.55</t>
  </si>
  <si>
    <t>0.41.86</t>
  </si>
  <si>
    <t>0.48.19</t>
  </si>
  <si>
    <t>0.36.42</t>
  </si>
  <si>
    <t>0.44.83</t>
  </si>
  <si>
    <t>0.37.56</t>
  </si>
  <si>
    <t>0.41.18</t>
  </si>
  <si>
    <t>0.36.72</t>
  </si>
  <si>
    <t>1.48.58</t>
  </si>
  <si>
    <t>1.42.13</t>
  </si>
  <si>
    <t>1.54.64</t>
  </si>
  <si>
    <t>1.38.46</t>
  </si>
  <si>
    <t>1.23.9</t>
  </si>
  <si>
    <t>1.25.44</t>
  </si>
  <si>
    <t>1.46.08</t>
  </si>
  <si>
    <t>1.28.24</t>
  </si>
  <si>
    <t>1.31.49</t>
  </si>
  <si>
    <t>1.40.24</t>
  </si>
  <si>
    <t>1.57.86</t>
  </si>
  <si>
    <t>1.24.39</t>
  </si>
  <si>
    <t>1.36.95</t>
  </si>
  <si>
    <t>1.34.5</t>
  </si>
  <si>
    <t>1.26.51</t>
  </si>
  <si>
    <t>1.29.54</t>
  </si>
  <si>
    <t>1.27.97</t>
  </si>
  <si>
    <t>ns</t>
  </si>
  <si>
    <t>1.40.26</t>
  </si>
  <si>
    <t>1.29.18</t>
  </si>
  <si>
    <t>1.27.24</t>
  </si>
  <si>
    <t>1.39.89</t>
  </si>
  <si>
    <t>0.51.71</t>
  </si>
  <si>
    <t>0.53.57</t>
  </si>
  <si>
    <t>0.54.02</t>
  </si>
  <si>
    <t>0.51.36</t>
  </si>
  <si>
    <t>0.49.66</t>
  </si>
  <si>
    <t>0.56.45</t>
  </si>
  <si>
    <t>0.52.19</t>
  </si>
  <si>
    <t>0.58.65</t>
  </si>
  <si>
    <t>1.01.76</t>
  </si>
  <si>
    <t>0.55.52</t>
  </si>
  <si>
    <t>0.51.35</t>
  </si>
  <si>
    <t>0.59.95</t>
  </si>
  <si>
    <t>1.00.1</t>
  </si>
  <si>
    <t>0.49.61</t>
  </si>
  <si>
    <t>0.35.06</t>
  </si>
  <si>
    <t>0.35.3</t>
  </si>
  <si>
    <t>0.39.38</t>
  </si>
  <si>
    <t>0.33.25</t>
  </si>
  <si>
    <t>0.35.69</t>
  </si>
  <si>
    <t>0.32.91</t>
  </si>
  <si>
    <t>0.34.31</t>
  </si>
  <si>
    <t>0.34.11</t>
  </si>
  <si>
    <t>0.39.23</t>
  </si>
  <si>
    <t>0.37.17</t>
  </si>
  <si>
    <t>0.43.66</t>
  </si>
  <si>
    <t>0.35.11</t>
  </si>
  <si>
    <t>0.35.83</t>
  </si>
  <si>
    <t>0.33.75</t>
  </si>
  <si>
    <t>0.37.79</t>
  </si>
  <si>
    <t>0.37.7</t>
  </si>
  <si>
    <t>0.35.87</t>
  </si>
  <si>
    <t>0.36.41</t>
  </si>
  <si>
    <t>0.39.98</t>
  </si>
  <si>
    <t>0.35.85</t>
  </si>
  <si>
    <t>0.48.03</t>
  </si>
  <si>
    <t>0.37.63</t>
  </si>
  <si>
    <t>0.46.98</t>
  </si>
  <si>
    <t>0.40.00</t>
  </si>
  <si>
    <t>0.36.76</t>
  </si>
  <si>
    <t>0.34.08</t>
  </si>
  <si>
    <t>0.38.51</t>
  </si>
  <si>
    <t>0.31.08</t>
  </si>
  <si>
    <t>0.32.45</t>
  </si>
  <si>
    <t>0.32.62</t>
  </si>
  <si>
    <t>0.33.69</t>
  </si>
  <si>
    <t>0.37.34</t>
  </si>
  <si>
    <t>0.52.66</t>
  </si>
  <si>
    <t>0.47.46</t>
  </si>
  <si>
    <t>0.50.85</t>
  </si>
  <si>
    <t>0.49.22</t>
  </si>
  <si>
    <t>0.45.58</t>
  </si>
  <si>
    <t>0.55.01</t>
  </si>
  <si>
    <t>1.01.87</t>
  </si>
  <si>
    <t>0.52.5</t>
  </si>
  <si>
    <t>0.53.67</t>
  </si>
  <si>
    <t>0.53.86</t>
  </si>
  <si>
    <t>0.54.97</t>
  </si>
  <si>
    <t>0.58.41</t>
  </si>
  <si>
    <t>0.43.46</t>
  </si>
  <si>
    <t>0.53.23</t>
  </si>
  <si>
    <t>0.59.92</t>
  </si>
  <si>
    <t>0.42.33</t>
  </si>
  <si>
    <t>0.50.58</t>
  </si>
  <si>
    <t>0.49.44</t>
  </si>
  <si>
    <t>0.45.89</t>
  </si>
  <si>
    <t>0.41.68</t>
  </si>
  <si>
    <t>0.41.32</t>
  </si>
  <si>
    <t>0.40.12</t>
  </si>
  <si>
    <t>0.47.9</t>
  </si>
  <si>
    <t>0.54.4</t>
  </si>
  <si>
    <t>0.45.86</t>
  </si>
  <si>
    <t>0.54.84</t>
  </si>
  <si>
    <t>0.45.16</t>
  </si>
  <si>
    <t>0.45.18</t>
  </si>
  <si>
    <t>0.43.11</t>
  </si>
  <si>
    <t>0.39.2</t>
  </si>
  <si>
    <t>0.48.21</t>
  </si>
  <si>
    <t>0.42.8</t>
  </si>
  <si>
    <t>0.46.00</t>
  </si>
  <si>
    <t>0.38.46</t>
  </si>
  <si>
    <t>0.46.46</t>
  </si>
  <si>
    <t>0.42.75</t>
  </si>
  <si>
    <t>0.40.16</t>
  </si>
  <si>
    <t>0.41.13</t>
  </si>
  <si>
    <t>1.00.08</t>
  </si>
  <si>
    <t>0.49.5</t>
  </si>
  <si>
    <t>0.47.19</t>
  </si>
  <si>
    <t>0.42.61</t>
  </si>
  <si>
    <t>0.37.76</t>
  </si>
  <si>
    <t>0.47.61</t>
  </si>
  <si>
    <t>0.47.95</t>
  </si>
  <si>
    <t>1.21.75</t>
  </si>
  <si>
    <t>1.25.94</t>
  </si>
  <si>
    <t>1.17.21</t>
  </si>
  <si>
    <t>1.24.89</t>
  </si>
  <si>
    <t>1.15.7</t>
  </si>
  <si>
    <t>1.22.78</t>
  </si>
  <si>
    <t>1.10.05</t>
  </si>
  <si>
    <t>1.23.29</t>
  </si>
  <si>
    <t>1.09.18</t>
  </si>
  <si>
    <t>1.19.14</t>
  </si>
  <si>
    <t>Will Carter</t>
  </si>
  <si>
    <t>1.27.74</t>
  </si>
  <si>
    <t>1.33.88</t>
  </si>
  <si>
    <t>1.25.17</t>
  </si>
  <si>
    <t>1.19.87</t>
  </si>
  <si>
    <t>1.25.63</t>
  </si>
  <si>
    <t>1.34.25</t>
  </si>
  <si>
    <t>1.36.97</t>
  </si>
  <si>
    <t>1.20.68</t>
  </si>
  <si>
    <t>1.22.84</t>
  </si>
  <si>
    <t>1.46.29</t>
  </si>
  <si>
    <t>1.18.56</t>
  </si>
  <si>
    <t>1.11.15</t>
  </si>
  <si>
    <t>1.12.99</t>
  </si>
  <si>
    <t>1.29.71</t>
  </si>
  <si>
    <t>1.18.15</t>
  </si>
  <si>
    <t>0.39.3</t>
  </si>
  <si>
    <t>0.42.69</t>
  </si>
  <si>
    <t>0.40.59</t>
  </si>
  <si>
    <t>0.36.01</t>
  </si>
  <si>
    <t>0.36.58</t>
  </si>
  <si>
    <t>0.43.2</t>
  </si>
  <si>
    <t>0.41.33</t>
  </si>
  <si>
    <t>0.44.36</t>
  </si>
  <si>
    <t>0.37.67</t>
  </si>
  <si>
    <t>0.48.13</t>
  </si>
  <si>
    <t>0.34.69</t>
  </si>
  <si>
    <t>1.04.69</t>
  </si>
  <si>
    <t>0.38.7</t>
  </si>
  <si>
    <t>0.40.66</t>
  </si>
  <si>
    <t>0.39.01</t>
  </si>
  <si>
    <t>0.37.68</t>
  </si>
  <si>
    <t>0.51.34</t>
  </si>
  <si>
    <t>0.46.52</t>
  </si>
  <si>
    <t>0.49.67</t>
  </si>
  <si>
    <t>0.47.2</t>
  </si>
  <si>
    <t>0.49.13</t>
  </si>
  <si>
    <t>0.56.07</t>
  </si>
  <si>
    <t>0.54.25</t>
  </si>
  <si>
    <t>0.45.43</t>
  </si>
  <si>
    <t>0.48.33</t>
  </si>
  <si>
    <t>0.41.64</t>
  </si>
  <si>
    <t>0.42.87</t>
  </si>
  <si>
    <t>0.53.71</t>
  </si>
  <si>
    <t>1.24.27</t>
  </si>
  <si>
    <t>1.21.79</t>
  </si>
  <si>
    <t>1.32.12</t>
  </si>
  <si>
    <t>1.19.78</t>
  </si>
  <si>
    <t>1.23.83</t>
  </si>
  <si>
    <t>1.38.56</t>
  </si>
  <si>
    <t>1.22.02</t>
  </si>
  <si>
    <t>1.12.5</t>
  </si>
  <si>
    <t>1.18.28</t>
  </si>
  <si>
    <t>1.20.87</t>
  </si>
  <si>
    <t>1.18.3</t>
  </si>
  <si>
    <t>1.10.2</t>
  </si>
  <si>
    <t>1.16.08</t>
  </si>
  <si>
    <t>1.15.48</t>
  </si>
  <si>
    <t>1.21.96</t>
  </si>
  <si>
    <t>1.31.67</t>
  </si>
  <si>
    <t>1.22.66</t>
  </si>
  <si>
    <t>1.20.49</t>
  </si>
  <si>
    <t>1.16.03</t>
  </si>
  <si>
    <t>1.23.92</t>
  </si>
  <si>
    <t>1.16.94</t>
  </si>
  <si>
    <t>1.31.92</t>
  </si>
  <si>
    <t>1.24.92</t>
  </si>
  <si>
    <t>1.16.24</t>
  </si>
  <si>
    <t>1.16.8</t>
  </si>
  <si>
    <t>1.29.31</t>
  </si>
  <si>
    <t>1.19.53</t>
  </si>
  <si>
    <t>1.18.24</t>
  </si>
  <si>
    <t>1.21.3</t>
  </si>
  <si>
    <t>1.08.66</t>
  </si>
  <si>
    <t>1.18.07</t>
  </si>
  <si>
    <t>1.16.65</t>
  </si>
  <si>
    <t>1.19.58</t>
  </si>
  <si>
    <t>1.15.84</t>
  </si>
  <si>
    <t>1.05.61</t>
  </si>
  <si>
    <t>1.17.01</t>
  </si>
  <si>
    <t>1.12.68</t>
  </si>
  <si>
    <t>1.12.55</t>
  </si>
  <si>
    <t>1.14.61</t>
  </si>
  <si>
    <t>1.16.27</t>
  </si>
  <si>
    <t>1.10.06</t>
  </si>
  <si>
    <t>1.07.33</t>
  </si>
  <si>
    <t>1.15.3</t>
  </si>
  <si>
    <t>1.09.74</t>
  </si>
  <si>
    <t>1.07.01</t>
  </si>
  <si>
    <t>1.19.55</t>
  </si>
  <si>
    <t>1.14.21</t>
  </si>
  <si>
    <t>1.03.47</t>
  </si>
  <si>
    <t>1.05.53</t>
  </si>
  <si>
    <t>2.26.86</t>
  </si>
  <si>
    <t>2.21.83</t>
  </si>
  <si>
    <t>2.19.2</t>
  </si>
  <si>
    <t>2.17.93</t>
  </si>
  <si>
    <t>2.22.23</t>
  </si>
  <si>
    <t>2.23.53</t>
  </si>
  <si>
    <t>2.23.86</t>
  </si>
  <si>
    <t>2.01.29</t>
  </si>
  <si>
    <t>2.01.11</t>
  </si>
  <si>
    <t>2.04.63</t>
  </si>
  <si>
    <t>2.07.92</t>
  </si>
  <si>
    <t>2.16.61</t>
  </si>
  <si>
    <t>2.16.83</t>
  </si>
  <si>
    <t>2.18.31</t>
  </si>
  <si>
    <t>2.17.99</t>
  </si>
  <si>
    <t>Alex Smith</t>
  </si>
  <si>
    <t>Adam Nash</t>
  </si>
  <si>
    <t>Imogen Lawrence</t>
  </si>
  <si>
    <t>Eric Beckett</t>
  </si>
  <si>
    <t>Sarah Jarvis</t>
  </si>
  <si>
    <t>William Huddleston</t>
  </si>
  <si>
    <t>Zoe Pearson</t>
  </si>
  <si>
    <t>Joseph Barnard</t>
  </si>
  <si>
    <t>Katie Witts</t>
  </si>
  <si>
    <t>Matthew Edmonds</t>
  </si>
  <si>
    <t>Abby Chapman</t>
  </si>
  <si>
    <t>Louis Bushby</t>
  </si>
  <si>
    <t>Katie Blundell</t>
  </si>
  <si>
    <t>Michael Pearson</t>
  </si>
  <si>
    <t>Charlotte Oliver</t>
  </si>
  <si>
    <t>Ben Warner</t>
  </si>
  <si>
    <t>Eva Moody</t>
  </si>
  <si>
    <t>Esme Rae</t>
  </si>
  <si>
    <t>Cameron Cutmore</t>
  </si>
  <si>
    <t>Mary Francis</t>
  </si>
  <si>
    <t>Georgina</t>
  </si>
  <si>
    <t>Harry</t>
  </si>
  <si>
    <t>Jemima</t>
  </si>
  <si>
    <t>Jonny</t>
  </si>
  <si>
    <t>Poppie</t>
  </si>
  <si>
    <t>Jack</t>
  </si>
  <si>
    <t>Chloe</t>
  </si>
  <si>
    <t>Alex</t>
  </si>
  <si>
    <t>Molly</t>
  </si>
  <si>
    <t>Kimi</t>
  </si>
  <si>
    <t>Olivia</t>
  </si>
  <si>
    <t>James</t>
  </si>
  <si>
    <t>Catriona</t>
  </si>
  <si>
    <t>Priya</t>
  </si>
  <si>
    <t>Oliver</t>
  </si>
  <si>
    <t>Charlie</t>
  </si>
  <si>
    <t xml:space="preserve">Sammy </t>
  </si>
  <si>
    <t>Thomas</t>
  </si>
  <si>
    <t>Matilda</t>
  </si>
  <si>
    <t>Bethany</t>
  </si>
  <si>
    <t>Sammy</t>
  </si>
  <si>
    <t>Matthew</t>
  </si>
  <si>
    <t>Callum</t>
  </si>
  <si>
    <t>Sophie Duff</t>
  </si>
  <si>
    <t>City of Oxford</t>
  </si>
  <si>
    <t>The Chilterns Swimming League</t>
  </si>
  <si>
    <t>Summary of DQ's</t>
  </si>
  <si>
    <t>Race No</t>
  </si>
  <si>
    <t>Lnae 1</t>
  </si>
  <si>
    <t>Newport P</t>
  </si>
  <si>
    <t>DQ10.11</t>
  </si>
  <si>
    <t>DQ 10.11</t>
  </si>
  <si>
    <t xml:space="preserve">DQ  </t>
  </si>
  <si>
    <t>DQ 7.6</t>
  </si>
  <si>
    <t>DQ 7.2</t>
  </si>
  <si>
    <t>DQ 4.4</t>
  </si>
  <si>
    <t>DQ 6.5</t>
  </si>
  <si>
    <t>DQ 10.4</t>
  </si>
  <si>
    <t>DQ 9.3</t>
  </si>
  <si>
    <t>DQ 8.2</t>
  </si>
  <si>
    <t>DQ 7.4</t>
  </si>
  <si>
    <t>DQ 10.7</t>
  </si>
  <si>
    <t>DQ 6.6</t>
  </si>
  <si>
    <t xml:space="preserve">DQ </t>
  </si>
  <si>
    <t>DQ 8.3</t>
  </si>
  <si>
    <t>DQ 8.4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</si>
</sst>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s>
  <fonts count="47">
    <font>
      <sz val="10"/>
      <name val="Times New Roman"/>
      <family val="0"/>
    </font>
    <font>
      <sz val="11"/>
      <color indexed="8"/>
      <name val="Arial"/>
      <family val="2"/>
    </font>
    <font>
      <b/>
      <sz val="10"/>
      <name val="Arial"/>
      <family val="2"/>
    </font>
    <font>
      <sz val="10"/>
      <name val="Arial"/>
      <family val="2"/>
    </font>
    <font>
      <b/>
      <sz val="16"/>
      <name val="Arial"/>
      <family val="2"/>
    </font>
    <font>
      <sz val="12"/>
      <name val="Arial"/>
      <family val="2"/>
    </font>
    <font>
      <sz val="9"/>
      <name val="Arial"/>
      <family val="0"/>
    </font>
    <font>
      <b/>
      <sz val="14"/>
      <name val="Times New Roman"/>
      <family val="1"/>
    </font>
    <font>
      <sz val="9"/>
      <name val="Tahoma"/>
      <family val="2"/>
    </font>
    <font>
      <b/>
      <sz val="9"/>
      <name val="Tahoma"/>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libri Light"/>
      <family val="2"/>
    </font>
    <font>
      <b/>
      <sz val="11"/>
      <color indexed="8"/>
      <name val="Arial"/>
      <family val="2"/>
    </font>
    <font>
      <sz val="11"/>
      <color indexed="10"/>
      <name val="Arial"/>
      <family val="2"/>
    </font>
    <font>
      <b/>
      <sz val="12"/>
      <color indexed="10"/>
      <name val="Arial"/>
      <family val="0"/>
    </font>
    <font>
      <b/>
      <sz val="12"/>
      <color indexed="15"/>
      <name val="Arial"/>
      <family val="0"/>
    </font>
    <font>
      <b/>
      <sz val="12"/>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libri Light"/>
      <family val="2"/>
    </font>
    <font>
      <b/>
      <sz val="11"/>
      <color theme="1"/>
      <name val="Arial"/>
      <family val="2"/>
    </font>
    <font>
      <sz val="11"/>
      <color rgb="FFFF0000"/>
      <name val="Arial"/>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dotted"/>
    </border>
    <border>
      <left style="dotted"/>
      <right style="dotted"/>
      <top style="medium"/>
      <bottom style="dotted"/>
    </border>
    <border>
      <left style="dotted"/>
      <right style="dotted"/>
      <top style="dotted"/>
      <bottom style="dotted"/>
    </border>
    <border>
      <left style="dotted"/>
      <right style="dotted"/>
      <top style="medium"/>
      <bottom style="medium"/>
    </border>
    <border>
      <left style="medium"/>
      <right style="medium"/>
      <top style="dotted"/>
      <bottom style="dotted"/>
    </border>
    <border>
      <left style="medium"/>
      <right style="medium"/>
      <top style="medium"/>
      <bottom style="medium"/>
    </border>
    <border>
      <left style="medium"/>
      <right style="medium"/>
      <top style="dotted"/>
      <bottom>
        <color indexed="63"/>
      </bottom>
    </border>
    <border>
      <left style="dotted"/>
      <right style="dotted"/>
      <top style="dotted"/>
      <bottom>
        <color indexed="63"/>
      </bottom>
    </border>
    <border>
      <left style="medium"/>
      <right style="dotted"/>
      <top style="medium"/>
      <bottom style="medium"/>
    </border>
    <border>
      <left style="medium"/>
      <right style="dotted"/>
      <top style="medium"/>
      <bottom style="dotted"/>
    </border>
    <border>
      <left style="medium"/>
      <right style="dotted"/>
      <top style="dotted"/>
      <bottom style="dotted"/>
    </border>
    <border>
      <left style="medium"/>
      <right style="dotted"/>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style="medium"/>
      <top style="medium"/>
      <bottom style="medium"/>
    </border>
    <border>
      <left style="dotted"/>
      <right style="medium"/>
      <top style="medium"/>
      <bottom style="dotted"/>
    </border>
    <border>
      <left style="dotted"/>
      <right style="dotted"/>
      <top style="medium"/>
      <bottom>
        <color indexed="63"/>
      </bottom>
    </border>
    <border>
      <left style="dotted"/>
      <right style="medium"/>
      <top style="dotted"/>
      <bottom style="dotted"/>
    </border>
    <border>
      <left style="dotted"/>
      <right style="medium"/>
      <top style="dotted"/>
      <bottom>
        <color indexed="63"/>
      </bottom>
    </border>
    <border>
      <left>
        <color indexed="63"/>
      </left>
      <right style="dotted"/>
      <top style="medium"/>
      <bottom style="medium"/>
    </border>
    <border>
      <left>
        <color indexed="63"/>
      </left>
      <right style="dotted"/>
      <top style="medium"/>
      <bottom style="dotted"/>
    </border>
    <border>
      <left>
        <color indexed="63"/>
      </left>
      <right style="dotted"/>
      <top style="dotted"/>
      <bottom style="dotted"/>
    </border>
    <border>
      <left>
        <color indexed="63"/>
      </left>
      <right style="dotted"/>
      <top style="dotted"/>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33" borderId="0"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wrapText="1"/>
    </xf>
    <xf numFmtId="0" fontId="3" fillId="0" borderId="0" xfId="0" applyFont="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3" fillId="0" borderId="10" xfId="0" applyFont="1" applyBorder="1" applyAlignment="1">
      <alignment horizontal="center" vertical="center" wrapText="1"/>
    </xf>
    <xf numFmtId="0" fontId="2" fillId="0" borderId="0" xfId="0" applyFont="1" applyBorder="1" applyAlignment="1">
      <alignment horizontal="center" vertical="center"/>
    </xf>
    <xf numFmtId="0" fontId="3" fillId="34" borderId="12" xfId="0" applyFont="1" applyFill="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3" borderId="12" xfId="0" applyFont="1" applyFill="1" applyBorder="1" applyAlignment="1">
      <alignment horizontal="center" vertical="center"/>
    </xf>
    <xf numFmtId="0" fontId="3" fillId="35"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5" borderId="28" xfId="0" applyFont="1" applyFill="1" applyBorder="1" applyAlignment="1">
      <alignment horizontal="center" vertical="center"/>
    </xf>
    <xf numFmtId="0" fontId="3" fillId="33" borderId="17" xfId="0" applyFont="1" applyFill="1" applyBorder="1" applyAlignment="1">
      <alignment horizontal="center" vertical="center"/>
    </xf>
    <xf numFmtId="0" fontId="3" fillId="35" borderId="29"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vertical="center"/>
    </xf>
    <xf numFmtId="0" fontId="3" fillId="33" borderId="25"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23" xfId="0" applyFont="1" applyFill="1" applyBorder="1" applyAlignment="1">
      <alignment vertical="center"/>
    </xf>
    <xf numFmtId="0" fontId="3" fillId="33" borderId="0" xfId="0" applyFont="1" applyFill="1" applyAlignment="1">
      <alignment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23" xfId="0" applyFont="1" applyFill="1" applyBorder="1" applyAlignment="1">
      <alignment horizontal="center" vertical="center"/>
    </xf>
    <xf numFmtId="0" fontId="2" fillId="0" borderId="11" xfId="0" applyFont="1" applyBorder="1" applyAlignment="1">
      <alignment horizontal="center" vertical="center"/>
    </xf>
    <xf numFmtId="2" fontId="2" fillId="0" borderId="32" xfId="0" applyNumberFormat="1" applyFont="1" applyBorder="1" applyAlignment="1">
      <alignment horizontal="center" vertical="center"/>
    </xf>
    <xf numFmtId="0" fontId="5" fillId="0" borderId="23" xfId="0" applyFont="1" applyBorder="1" applyAlignment="1">
      <alignment horizontal="center" vertical="center" wrapText="1"/>
    </xf>
    <xf numFmtId="0" fontId="0" fillId="0" borderId="34" xfId="0" applyFont="1" applyBorder="1" applyAlignment="1">
      <alignment horizontal="center" vertical="center"/>
    </xf>
    <xf numFmtId="0" fontId="6" fillId="0" borderId="20" xfId="0" applyFont="1" applyBorder="1" applyAlignment="1">
      <alignment horizontal="center" vertical="center" wrapText="1"/>
    </xf>
    <xf numFmtId="0" fontId="0" fillId="0" borderId="0" xfId="0" applyAlignment="1">
      <alignment horizontal="center"/>
    </xf>
    <xf numFmtId="0" fontId="7" fillId="0" borderId="0" xfId="0" applyFont="1" applyAlignment="1">
      <alignment horizontal="left"/>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4" xfId="0" applyFont="1" applyBorder="1" applyAlignment="1">
      <alignment horizontal="center"/>
    </xf>
    <xf numFmtId="0" fontId="0" fillId="0" borderId="39"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6" xfId="0" applyFont="1" applyBorder="1" applyAlignment="1">
      <alignment horizontal="center" wrapText="1"/>
    </xf>
    <xf numFmtId="0" fontId="2" fillId="0" borderId="47" xfId="0" applyFont="1" applyBorder="1" applyAlignment="1">
      <alignment horizontal="center" wrapText="1"/>
    </xf>
    <xf numFmtId="0" fontId="2" fillId="0" borderId="48" xfId="0" applyFont="1" applyBorder="1" applyAlignment="1">
      <alignment horizontal="center" wrapText="1"/>
    </xf>
    <xf numFmtId="0" fontId="2" fillId="0" borderId="10" xfId="0" applyFont="1" applyBorder="1" applyAlignment="1">
      <alignment horizontal="center" vertical="center"/>
    </xf>
    <xf numFmtId="0" fontId="2" fillId="0" borderId="49" xfId="0" applyNumberFormat="1" applyFont="1" applyBorder="1" applyAlignment="1">
      <alignment horizontal="center" vertical="center"/>
    </xf>
    <xf numFmtId="0" fontId="3" fillId="35" borderId="15" xfId="0" applyFont="1" applyFill="1" applyBorder="1" applyAlignment="1">
      <alignment horizontal="center" vertical="center"/>
    </xf>
    <xf numFmtId="0" fontId="2" fillId="35" borderId="15" xfId="0" applyFont="1" applyFill="1" applyBorder="1" applyAlignment="1">
      <alignment horizontal="center" vertical="center"/>
    </xf>
    <xf numFmtId="0" fontId="2" fillId="0" borderId="48" xfId="0" applyFont="1" applyBorder="1" applyAlignment="1">
      <alignment horizontal="center" vertic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3" fillId="33" borderId="18"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42</xdr:col>
      <xdr:colOff>200025</xdr:colOff>
      <xdr:row>0</xdr:row>
      <xdr:rowOff>581025</xdr:rowOff>
    </xdr:to>
    <xdr:sp>
      <xdr:nvSpPr>
        <xdr:cNvPr id="1" name="Text Box 10"/>
        <xdr:cNvSpPr txBox="1">
          <a:spLocks noChangeArrowheads="1"/>
        </xdr:cNvSpPr>
      </xdr:nvSpPr>
      <xdr:spPr>
        <a:xfrm>
          <a:off x="19050" y="47625"/>
          <a:ext cx="19745325" cy="533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DD0806"/>
              </a:solidFill>
              <a:latin typeface="Arial"/>
              <a:ea typeface="Arial"/>
              <a:cs typeface="Arial"/>
            </a:rPr>
            <a:t>WARNING!! Do not type in or try to change any cell which is highlighted in YELLOW</a:t>
          </a:r>
          <a:r>
            <a:rPr lang="en-US" cap="none" sz="1200" b="1" i="0" u="none" baseline="0">
              <a:solidFill>
                <a:srgbClr val="00ABEA"/>
              </a:solidFill>
              <a:latin typeface="Arial"/>
              <a:ea typeface="Arial"/>
              <a:cs typeface="Arial"/>
            </a:rPr>
            <a:t>.  When entering times please use the same format as in the NFT column, i.e</a:t>
          </a:r>
          <a:r>
            <a:rPr lang="en-US" cap="none" sz="1200" b="1" i="0" u="none" baseline="0">
              <a:solidFill>
                <a:srgbClr val="000000"/>
              </a:solidFill>
              <a:latin typeface="Arial"/>
              <a:ea typeface="Arial"/>
              <a:cs typeface="Arial"/>
            </a:rPr>
            <a:t>. m.ss.0</a:t>
          </a:r>
          <a:r>
            <a:rPr lang="en-US" cap="none" sz="1200" b="1" i="0" u="none" baseline="0">
              <a:solidFill>
                <a:srgbClr val="00ABEA"/>
              </a:solidFill>
              <a:latin typeface="Arial"/>
              <a:ea typeface="Arial"/>
              <a:cs typeface="Arial"/>
            </a:rPr>
            <a:t>. If a time you enter is fater than the NFT then it should appear in red. Times which are within the NFT will appear in black. Please use only the codes that are on the separate code sheet for the place box. These will automatically cause the correct points to be awarded.  As places are only awarded to times within the NFT, the highest time within the NFT is awarded 1st place and so on until all the qualifying times are placed. Full instructions are available on a separate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U71"/>
  <sheetViews>
    <sheetView tabSelected="1" zoomScale="60" zoomScaleNormal="6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W34" sqref="AW34"/>
    </sheetView>
  </sheetViews>
  <sheetFormatPr defaultColWidth="9.33203125" defaultRowHeight="12.75"/>
  <cols>
    <col min="1" max="1" width="4.33203125" style="9" customWidth="1"/>
    <col min="2" max="2" width="19.33203125" style="12" customWidth="1"/>
    <col min="3" max="3" width="8.83203125" style="51" bestFit="1" customWidth="1"/>
    <col min="4" max="4" width="15.83203125" style="25" customWidth="1"/>
    <col min="5" max="5" width="8.83203125" style="51" customWidth="1"/>
    <col min="6" max="7" width="4.33203125" style="9" customWidth="1"/>
    <col min="8" max="8" width="6.16015625" style="9" customWidth="1"/>
    <col min="9" max="9" width="15.83203125" style="25" customWidth="1"/>
    <col min="10" max="10" width="8.83203125" style="51" customWidth="1"/>
    <col min="11" max="12" width="4.33203125" style="9" customWidth="1"/>
    <col min="13" max="13" width="6.16015625" style="9" customWidth="1"/>
    <col min="14" max="14" width="15.83203125" style="25" customWidth="1"/>
    <col min="15" max="15" width="8.83203125" style="51" customWidth="1"/>
    <col min="16" max="17" width="4.33203125" style="9" customWidth="1"/>
    <col min="18" max="18" width="6.16015625" style="9" customWidth="1"/>
    <col min="19" max="19" width="15.83203125" style="25" customWidth="1"/>
    <col min="20" max="20" width="8.83203125" style="51" customWidth="1"/>
    <col min="21" max="22" width="4.33203125" style="9" customWidth="1"/>
    <col min="23" max="23" width="6.16015625" style="9" customWidth="1"/>
    <col min="24" max="24" width="15.83203125" style="25" customWidth="1"/>
    <col min="25" max="25" width="8.83203125" style="51" customWidth="1"/>
    <col min="26" max="27" width="4.33203125" style="9" customWidth="1"/>
    <col min="28" max="28" width="6.16015625" style="9" customWidth="1"/>
    <col min="29" max="29" width="15.83203125" style="25" customWidth="1"/>
    <col min="30" max="30" width="8.83203125" style="51" customWidth="1"/>
    <col min="31" max="32" width="4.33203125" style="9" customWidth="1"/>
    <col min="33" max="33" width="6.16015625" style="9" customWidth="1"/>
    <col min="34" max="34" width="15.83203125" style="42" customWidth="1"/>
    <col min="35" max="35" width="8.83203125" style="52" customWidth="1"/>
    <col min="36" max="37" width="4.33203125" style="42" customWidth="1"/>
    <col min="38" max="38" width="6.16015625" style="42" customWidth="1"/>
    <col min="39" max="39" width="15.83203125" style="42" customWidth="1"/>
    <col min="40" max="40" width="8.83203125" style="52" customWidth="1"/>
    <col min="41" max="42" width="4.33203125" style="42" customWidth="1"/>
    <col min="43" max="43" width="6.16015625" style="42" customWidth="1"/>
    <col min="44" max="45" width="12" style="4" customWidth="1"/>
    <col min="46" max="47" width="9.33203125" style="4" hidden="1" customWidth="1"/>
    <col min="48" max="16384" width="12" style="4" customWidth="1"/>
  </cols>
  <sheetData>
    <row r="1" spans="4:43" ht="58.5" customHeight="1" thickBot="1">
      <c r="D1" s="26"/>
      <c r="E1" s="46"/>
      <c r="F1" s="28"/>
      <c r="G1" s="28"/>
      <c r="H1" s="28"/>
      <c r="I1" s="27"/>
      <c r="J1" s="46"/>
      <c r="K1" s="28"/>
      <c r="L1" s="28"/>
      <c r="M1" s="28"/>
      <c r="N1" s="27"/>
      <c r="O1" s="46"/>
      <c r="P1" s="28"/>
      <c r="Q1" s="28"/>
      <c r="R1" s="28"/>
      <c r="S1" s="27"/>
      <c r="T1" s="46"/>
      <c r="U1" s="28"/>
      <c r="V1" s="28"/>
      <c r="W1" s="28"/>
      <c r="X1" s="27"/>
      <c r="Y1" s="46"/>
      <c r="Z1" s="28"/>
      <c r="AA1" s="28"/>
      <c r="AB1" s="28"/>
      <c r="AC1" s="27"/>
      <c r="AD1" s="46"/>
      <c r="AE1" s="28"/>
      <c r="AF1" s="28"/>
      <c r="AG1" s="29"/>
      <c r="AH1" s="27"/>
      <c r="AI1" s="46"/>
      <c r="AJ1" s="28"/>
      <c r="AK1" s="28"/>
      <c r="AL1" s="28"/>
      <c r="AM1" s="56"/>
      <c r="AN1" s="46"/>
      <c r="AO1" s="28"/>
      <c r="AP1" s="28"/>
      <c r="AQ1" s="29"/>
    </row>
    <row r="2" spans="1:43" ht="12.75">
      <c r="A2" s="75" t="s">
        <v>0</v>
      </c>
      <c r="B2" s="78" t="s">
        <v>1</v>
      </c>
      <c r="C2" s="75" t="s">
        <v>2</v>
      </c>
      <c r="D2" s="81" t="s">
        <v>3</v>
      </c>
      <c r="E2" s="81"/>
      <c r="F2" s="81"/>
      <c r="G2" s="81"/>
      <c r="H2" s="81"/>
      <c r="I2" s="81" t="s">
        <v>4</v>
      </c>
      <c r="J2" s="81"/>
      <c r="K2" s="81"/>
      <c r="L2" s="81"/>
      <c r="M2" s="81"/>
      <c r="N2" s="81" t="s">
        <v>5</v>
      </c>
      <c r="O2" s="81"/>
      <c r="P2" s="81"/>
      <c r="Q2" s="81"/>
      <c r="R2" s="81"/>
      <c r="S2" s="81" t="s">
        <v>6</v>
      </c>
      <c r="T2" s="81"/>
      <c r="U2" s="81"/>
      <c r="V2" s="81"/>
      <c r="W2" s="81"/>
      <c r="X2" s="81" t="s">
        <v>7</v>
      </c>
      <c r="Y2" s="81"/>
      <c r="Z2" s="81"/>
      <c r="AA2" s="81"/>
      <c r="AB2" s="81"/>
      <c r="AC2" s="81" t="s">
        <v>8</v>
      </c>
      <c r="AD2" s="81"/>
      <c r="AE2" s="81"/>
      <c r="AF2" s="81"/>
      <c r="AG2" s="81"/>
      <c r="AH2" s="81" t="s">
        <v>26</v>
      </c>
      <c r="AI2" s="81"/>
      <c r="AJ2" s="81"/>
      <c r="AK2" s="81"/>
      <c r="AL2" s="81"/>
      <c r="AM2" s="81" t="s">
        <v>27</v>
      </c>
      <c r="AN2" s="81"/>
      <c r="AO2" s="81"/>
      <c r="AP2" s="81"/>
      <c r="AQ2" s="81"/>
    </row>
    <row r="3" spans="1:47" ht="18" customHeight="1" thickBot="1">
      <c r="A3" s="76"/>
      <c r="B3" s="79"/>
      <c r="C3" s="76"/>
      <c r="D3" s="82" t="s">
        <v>124</v>
      </c>
      <c r="E3" s="82"/>
      <c r="F3" s="82"/>
      <c r="G3" s="82"/>
      <c r="H3" s="82"/>
      <c r="I3" s="82" t="s">
        <v>125</v>
      </c>
      <c r="J3" s="82"/>
      <c r="K3" s="82"/>
      <c r="L3" s="82"/>
      <c r="M3" s="82"/>
      <c r="N3" s="82" t="s">
        <v>126</v>
      </c>
      <c r="O3" s="82"/>
      <c r="P3" s="82"/>
      <c r="Q3" s="82"/>
      <c r="R3" s="82"/>
      <c r="S3" s="82" t="s">
        <v>127</v>
      </c>
      <c r="T3" s="82"/>
      <c r="U3" s="82"/>
      <c r="V3" s="82"/>
      <c r="W3" s="82"/>
      <c r="X3" s="82" t="s">
        <v>673</v>
      </c>
      <c r="Y3" s="82"/>
      <c r="Z3" s="82"/>
      <c r="AA3" s="82"/>
      <c r="AB3" s="82"/>
      <c r="AC3" s="82" t="s">
        <v>131</v>
      </c>
      <c r="AD3" s="82"/>
      <c r="AE3" s="82"/>
      <c r="AF3" s="82"/>
      <c r="AG3" s="82"/>
      <c r="AH3" s="82" t="s">
        <v>129</v>
      </c>
      <c r="AI3" s="82"/>
      <c r="AJ3" s="82"/>
      <c r="AK3" s="82"/>
      <c r="AL3" s="82"/>
      <c r="AM3" s="82" t="s">
        <v>128</v>
      </c>
      <c r="AN3" s="82"/>
      <c r="AO3" s="82"/>
      <c r="AP3" s="82"/>
      <c r="AQ3" s="82"/>
      <c r="AT3" s="43"/>
      <c r="AU3" s="43"/>
    </row>
    <row r="4" spans="1:47" ht="13.5" thickBot="1">
      <c r="A4" s="77"/>
      <c r="B4" s="80"/>
      <c r="C4" s="77"/>
      <c r="D4" s="21" t="s">
        <v>19</v>
      </c>
      <c r="E4" s="47" t="s">
        <v>10</v>
      </c>
      <c r="F4" s="8" t="s">
        <v>9</v>
      </c>
      <c r="G4" s="8" t="s">
        <v>11</v>
      </c>
      <c r="H4" s="30" t="s">
        <v>12</v>
      </c>
      <c r="I4" s="21" t="s">
        <v>19</v>
      </c>
      <c r="J4" s="47" t="s">
        <v>10</v>
      </c>
      <c r="K4" s="8" t="s">
        <v>9</v>
      </c>
      <c r="L4" s="8" t="s">
        <v>11</v>
      </c>
      <c r="M4" s="30" t="s">
        <v>12</v>
      </c>
      <c r="N4" s="21" t="s">
        <v>19</v>
      </c>
      <c r="O4" s="47" t="s">
        <v>10</v>
      </c>
      <c r="P4" s="8" t="s">
        <v>9</v>
      </c>
      <c r="Q4" s="8" t="s">
        <v>11</v>
      </c>
      <c r="R4" s="30" t="s">
        <v>12</v>
      </c>
      <c r="S4" s="21" t="s">
        <v>19</v>
      </c>
      <c r="T4" s="47" t="s">
        <v>10</v>
      </c>
      <c r="U4" s="8" t="s">
        <v>9</v>
      </c>
      <c r="V4" s="8" t="s">
        <v>11</v>
      </c>
      <c r="W4" s="30" t="s">
        <v>12</v>
      </c>
      <c r="X4" s="21" t="s">
        <v>19</v>
      </c>
      <c r="Y4" s="47" t="s">
        <v>10</v>
      </c>
      <c r="Z4" s="8" t="s">
        <v>9</v>
      </c>
      <c r="AA4" s="8" t="s">
        <v>11</v>
      </c>
      <c r="AB4" s="30" t="s">
        <v>12</v>
      </c>
      <c r="AC4" s="21" t="s">
        <v>19</v>
      </c>
      <c r="AD4" s="47" t="s">
        <v>10</v>
      </c>
      <c r="AE4" s="8" t="s">
        <v>9</v>
      </c>
      <c r="AF4" s="8" t="s">
        <v>11</v>
      </c>
      <c r="AG4" s="30" t="s">
        <v>12</v>
      </c>
      <c r="AH4" s="21" t="s">
        <v>19</v>
      </c>
      <c r="AI4" s="47" t="s">
        <v>10</v>
      </c>
      <c r="AJ4" s="8" t="s">
        <v>9</v>
      </c>
      <c r="AK4" s="8" t="s">
        <v>11</v>
      </c>
      <c r="AL4" s="30" t="s">
        <v>12</v>
      </c>
      <c r="AM4" s="21" t="s">
        <v>19</v>
      </c>
      <c r="AN4" s="47" t="s">
        <v>10</v>
      </c>
      <c r="AO4" s="8" t="s">
        <v>9</v>
      </c>
      <c r="AP4" s="8" t="s">
        <v>11</v>
      </c>
      <c r="AQ4" s="30" t="s">
        <v>12</v>
      </c>
      <c r="AT4" s="43"/>
      <c r="AU4" s="43"/>
    </row>
    <row r="5" spans="1:47" ht="24" customHeight="1">
      <c r="A5" s="1">
        <v>1</v>
      </c>
      <c r="B5" s="2" t="s">
        <v>30</v>
      </c>
      <c r="C5" s="57" t="s">
        <v>86</v>
      </c>
      <c r="D5" s="22" t="s">
        <v>132</v>
      </c>
      <c r="E5" s="54" t="s">
        <v>282</v>
      </c>
      <c r="F5" s="3">
        <v>4</v>
      </c>
      <c r="G5" s="31">
        <f aca="true" t="shared" si="0" ref="G5:G30">VLOOKUP(F5,$AT$35:$AU$47,2)</f>
        <v>5</v>
      </c>
      <c r="H5" s="32">
        <f>G5</f>
        <v>5</v>
      </c>
      <c r="I5" s="22" t="s">
        <v>649</v>
      </c>
      <c r="J5" s="48" t="s">
        <v>283</v>
      </c>
      <c r="K5" s="3">
        <v>2</v>
      </c>
      <c r="L5" s="33">
        <f aca="true" t="shared" si="1" ref="L5:L30">VLOOKUP(K5,$AT$35:$AU$47,2)</f>
        <v>7</v>
      </c>
      <c r="M5" s="32">
        <f>L5</f>
        <v>7</v>
      </c>
      <c r="N5" s="22" t="s">
        <v>160</v>
      </c>
      <c r="O5" s="48" t="s">
        <v>284</v>
      </c>
      <c r="P5" s="3">
        <v>6</v>
      </c>
      <c r="Q5" s="31">
        <f aca="true" t="shared" si="2" ref="Q5:Q30">VLOOKUP(P5,$AT$35:$AU$47,2)</f>
        <v>3</v>
      </c>
      <c r="R5" s="32">
        <f>Q5</f>
        <v>3</v>
      </c>
      <c r="S5" s="22" t="s">
        <v>629</v>
      </c>
      <c r="T5" s="48" t="s">
        <v>285</v>
      </c>
      <c r="U5" s="3">
        <v>1</v>
      </c>
      <c r="V5" s="31">
        <f aca="true" t="shared" si="3" ref="V5:V30">VLOOKUP(U5,$AT$35:$AU$47,2)</f>
        <v>8</v>
      </c>
      <c r="W5" s="32">
        <f>V5</f>
        <v>8</v>
      </c>
      <c r="X5" s="22" t="s">
        <v>186</v>
      </c>
      <c r="Y5" s="48" t="s">
        <v>286</v>
      </c>
      <c r="Z5" s="3">
        <v>5</v>
      </c>
      <c r="AA5" s="31">
        <f aca="true" t="shared" si="4" ref="AA5:AA30">VLOOKUP(Z5,$AT$35:$AU$47,2)</f>
        <v>4</v>
      </c>
      <c r="AB5" s="32">
        <f>AA5</f>
        <v>4</v>
      </c>
      <c r="AC5" s="22" t="s">
        <v>209</v>
      </c>
      <c r="AD5" s="48" t="s">
        <v>287</v>
      </c>
      <c r="AE5" s="3" t="s">
        <v>288</v>
      </c>
      <c r="AF5" s="31">
        <f aca="true" t="shared" si="5" ref="AF5:AF30">VLOOKUP(AE5,$AT$35:$AU$47,2)</f>
        <v>0</v>
      </c>
      <c r="AG5" s="32">
        <f>AF5</f>
        <v>0</v>
      </c>
      <c r="AH5" s="22" t="s">
        <v>233</v>
      </c>
      <c r="AI5" s="48" t="s">
        <v>289</v>
      </c>
      <c r="AJ5" s="3">
        <v>7</v>
      </c>
      <c r="AK5" s="31">
        <f aca="true" t="shared" si="6" ref="AK5:AK30">VLOOKUP(AJ5,$AT$35:$AU$47,2)</f>
        <v>2</v>
      </c>
      <c r="AL5" s="32">
        <f>AK5</f>
        <v>2</v>
      </c>
      <c r="AM5" s="22" t="s">
        <v>261</v>
      </c>
      <c r="AN5" s="48" t="s">
        <v>290</v>
      </c>
      <c r="AO5" s="3">
        <v>3</v>
      </c>
      <c r="AP5" s="31">
        <f aca="true" t="shared" si="7" ref="AP5:AP30">VLOOKUP(AO5,$AT$35:$AU$47,2)</f>
        <v>6</v>
      </c>
      <c r="AQ5" s="32">
        <f>AP5</f>
        <v>6</v>
      </c>
      <c r="AT5" s="45"/>
      <c r="AU5" s="45"/>
    </row>
    <row r="6" spans="1:47" ht="24" customHeight="1">
      <c r="A6" s="10">
        <v>2</v>
      </c>
      <c r="B6" s="11" t="s">
        <v>31</v>
      </c>
      <c r="C6" s="57" t="s">
        <v>87</v>
      </c>
      <c r="D6" s="23" t="s">
        <v>133</v>
      </c>
      <c r="E6" s="55" t="s">
        <v>291</v>
      </c>
      <c r="F6" s="7">
        <v>3</v>
      </c>
      <c r="G6" s="31">
        <f t="shared" si="0"/>
        <v>6</v>
      </c>
      <c r="H6" s="34">
        <f>H5+G6</f>
        <v>11</v>
      </c>
      <c r="I6" s="23" t="s">
        <v>650</v>
      </c>
      <c r="J6" s="49" t="s">
        <v>292</v>
      </c>
      <c r="K6" s="7">
        <v>6</v>
      </c>
      <c r="L6" s="31">
        <f t="shared" si="1"/>
        <v>3</v>
      </c>
      <c r="M6" s="34">
        <f>M5+L6</f>
        <v>10</v>
      </c>
      <c r="N6" s="23" t="s">
        <v>161</v>
      </c>
      <c r="O6" s="49" t="s">
        <v>293</v>
      </c>
      <c r="P6" s="7">
        <v>7</v>
      </c>
      <c r="Q6" s="31">
        <f t="shared" si="2"/>
        <v>2</v>
      </c>
      <c r="R6" s="34">
        <f>R5+Q6</f>
        <v>5</v>
      </c>
      <c r="S6" s="23" t="s">
        <v>630</v>
      </c>
      <c r="T6" s="49" t="s">
        <v>294</v>
      </c>
      <c r="U6" s="7">
        <v>1</v>
      </c>
      <c r="V6" s="31">
        <f t="shared" si="3"/>
        <v>8</v>
      </c>
      <c r="W6" s="34">
        <f aca="true" t="shared" si="8" ref="W6:W30">W5+V6</f>
        <v>16</v>
      </c>
      <c r="X6" s="23" t="s">
        <v>187</v>
      </c>
      <c r="Y6" s="49" t="s">
        <v>295</v>
      </c>
      <c r="Z6" s="7" t="s">
        <v>288</v>
      </c>
      <c r="AA6" s="31">
        <f t="shared" si="4"/>
        <v>0</v>
      </c>
      <c r="AB6" s="34">
        <f>AB5+AA6</f>
        <v>4</v>
      </c>
      <c r="AC6" s="23" t="s">
        <v>210</v>
      </c>
      <c r="AD6" s="49" t="s">
        <v>296</v>
      </c>
      <c r="AE6" s="7">
        <v>2</v>
      </c>
      <c r="AF6" s="31">
        <f t="shared" si="5"/>
        <v>7</v>
      </c>
      <c r="AG6" s="34">
        <f>AG5+AF6</f>
        <v>7</v>
      </c>
      <c r="AH6" s="23" t="s">
        <v>234</v>
      </c>
      <c r="AI6" s="49" t="s">
        <v>297</v>
      </c>
      <c r="AJ6" s="7">
        <v>5</v>
      </c>
      <c r="AK6" s="31">
        <f t="shared" si="6"/>
        <v>4</v>
      </c>
      <c r="AL6" s="34">
        <f>AL5+AK6</f>
        <v>6</v>
      </c>
      <c r="AM6" s="23" t="s">
        <v>262</v>
      </c>
      <c r="AN6" s="49" t="s">
        <v>298</v>
      </c>
      <c r="AO6" s="7">
        <v>4</v>
      </c>
      <c r="AP6" s="31">
        <f t="shared" si="7"/>
        <v>5</v>
      </c>
      <c r="AQ6" s="34">
        <f>AQ5+AP6</f>
        <v>11</v>
      </c>
      <c r="AT6" s="45"/>
      <c r="AU6" s="45"/>
    </row>
    <row r="7" spans="1:47" ht="24" customHeight="1">
      <c r="A7" s="10">
        <v>3</v>
      </c>
      <c r="B7" s="11" t="s">
        <v>32</v>
      </c>
      <c r="C7" s="57" t="s">
        <v>88</v>
      </c>
      <c r="D7" s="23" t="s">
        <v>134</v>
      </c>
      <c r="E7" s="49" t="s">
        <v>299</v>
      </c>
      <c r="F7" s="7">
        <v>3</v>
      </c>
      <c r="G7" s="31">
        <f t="shared" si="0"/>
        <v>6</v>
      </c>
      <c r="H7" s="34">
        <f aca="true" t="shared" si="9" ref="H7:H30">H6+G7</f>
        <v>17</v>
      </c>
      <c r="I7" s="23" t="s">
        <v>651</v>
      </c>
      <c r="J7" s="49" t="s">
        <v>301</v>
      </c>
      <c r="K7" s="7">
        <v>6</v>
      </c>
      <c r="L7" s="31">
        <f t="shared" si="1"/>
        <v>3</v>
      </c>
      <c r="M7" s="34">
        <f aca="true" t="shared" si="10" ref="M7:M30">M6+L7</f>
        <v>13</v>
      </c>
      <c r="N7" s="23" t="s">
        <v>162</v>
      </c>
      <c r="O7" s="49" t="s">
        <v>302</v>
      </c>
      <c r="P7" s="7">
        <v>5</v>
      </c>
      <c r="Q7" s="31">
        <f t="shared" si="2"/>
        <v>4</v>
      </c>
      <c r="R7" s="34">
        <f aca="true" t="shared" si="11" ref="R7:R30">R6+Q7</f>
        <v>9</v>
      </c>
      <c r="S7" s="23" t="s">
        <v>631</v>
      </c>
      <c r="T7" s="49" t="s">
        <v>303</v>
      </c>
      <c r="U7" s="7">
        <v>4</v>
      </c>
      <c r="V7" s="31">
        <f t="shared" si="3"/>
        <v>5</v>
      </c>
      <c r="W7" s="34">
        <f t="shared" si="8"/>
        <v>21</v>
      </c>
      <c r="X7" s="23" t="s">
        <v>188</v>
      </c>
      <c r="Y7" s="49" t="s">
        <v>304</v>
      </c>
      <c r="Z7" s="17">
        <v>2</v>
      </c>
      <c r="AA7" s="31">
        <f t="shared" si="4"/>
        <v>7</v>
      </c>
      <c r="AB7" s="34">
        <f aca="true" t="shared" si="12" ref="AB7:AB30">AB6+AA7</f>
        <v>11</v>
      </c>
      <c r="AC7" s="23" t="s">
        <v>211</v>
      </c>
      <c r="AD7" s="49" t="s">
        <v>305</v>
      </c>
      <c r="AE7" s="7">
        <v>1</v>
      </c>
      <c r="AF7" s="31">
        <v>8</v>
      </c>
      <c r="AG7" s="34">
        <v>15</v>
      </c>
      <c r="AH7" s="23" t="s">
        <v>235</v>
      </c>
      <c r="AI7" s="49" t="s">
        <v>306</v>
      </c>
      <c r="AJ7" s="17">
        <v>7</v>
      </c>
      <c r="AK7" s="31">
        <f t="shared" si="6"/>
        <v>2</v>
      </c>
      <c r="AL7" s="34">
        <f>AL6+AK7</f>
        <v>8</v>
      </c>
      <c r="AM7" s="23" t="s">
        <v>263</v>
      </c>
      <c r="AN7" s="49" t="s">
        <v>307</v>
      </c>
      <c r="AO7" s="7" t="s">
        <v>288</v>
      </c>
      <c r="AP7" s="31">
        <f t="shared" si="7"/>
        <v>0</v>
      </c>
      <c r="AQ7" s="34">
        <f>AQ6+AP7</f>
        <v>11</v>
      </c>
      <c r="AT7" s="45"/>
      <c r="AU7" s="45"/>
    </row>
    <row r="8" spans="1:47" ht="24" customHeight="1">
      <c r="A8" s="10">
        <v>4</v>
      </c>
      <c r="B8" s="11" t="s">
        <v>33</v>
      </c>
      <c r="C8" s="57" t="s">
        <v>88</v>
      </c>
      <c r="D8" s="23" t="s">
        <v>135</v>
      </c>
      <c r="E8" s="49" t="s">
        <v>308</v>
      </c>
      <c r="F8" s="7">
        <v>1</v>
      </c>
      <c r="G8" s="31">
        <f t="shared" si="0"/>
        <v>8</v>
      </c>
      <c r="H8" s="34">
        <f>H7+G8</f>
        <v>25</v>
      </c>
      <c r="I8" s="23" t="s">
        <v>652</v>
      </c>
      <c r="J8" s="49"/>
      <c r="K8" s="7" t="s">
        <v>309</v>
      </c>
      <c r="L8" s="31">
        <f t="shared" si="1"/>
        <v>0</v>
      </c>
      <c r="M8" s="34">
        <f>M7+L8</f>
        <v>13</v>
      </c>
      <c r="N8" s="23" t="s">
        <v>163</v>
      </c>
      <c r="O8" s="49" t="s">
        <v>310</v>
      </c>
      <c r="P8" s="7">
        <v>4</v>
      </c>
      <c r="Q8" s="31">
        <f t="shared" si="2"/>
        <v>5</v>
      </c>
      <c r="R8" s="34">
        <f>R7+Q8</f>
        <v>14</v>
      </c>
      <c r="S8" s="23" t="s">
        <v>632</v>
      </c>
      <c r="T8" s="49" t="s">
        <v>311</v>
      </c>
      <c r="U8" s="7" t="s">
        <v>288</v>
      </c>
      <c r="V8" s="31">
        <f t="shared" si="3"/>
        <v>0</v>
      </c>
      <c r="W8" s="34">
        <f t="shared" si="8"/>
        <v>21</v>
      </c>
      <c r="X8" s="23" t="s">
        <v>189</v>
      </c>
      <c r="Y8" s="49" t="s">
        <v>312</v>
      </c>
      <c r="Z8" s="7" t="s">
        <v>288</v>
      </c>
      <c r="AA8" s="31">
        <f t="shared" si="4"/>
        <v>0</v>
      </c>
      <c r="AB8" s="34">
        <f>AB7+AA8</f>
        <v>11</v>
      </c>
      <c r="AC8" s="23" t="s">
        <v>212</v>
      </c>
      <c r="AD8" s="49" t="s">
        <v>313</v>
      </c>
      <c r="AE8" s="7">
        <v>3</v>
      </c>
      <c r="AF8" s="31">
        <f t="shared" si="5"/>
        <v>6</v>
      </c>
      <c r="AG8" s="34">
        <f>AG7+AF8</f>
        <v>21</v>
      </c>
      <c r="AH8" s="23" t="s">
        <v>236</v>
      </c>
      <c r="AI8" s="49" t="s">
        <v>313</v>
      </c>
      <c r="AJ8" s="7">
        <v>2</v>
      </c>
      <c r="AK8" s="31">
        <f t="shared" si="6"/>
        <v>7</v>
      </c>
      <c r="AL8" s="34">
        <f>AL7+AK8</f>
        <v>15</v>
      </c>
      <c r="AM8" s="23" t="s">
        <v>264</v>
      </c>
      <c r="AN8" s="49" t="s">
        <v>314</v>
      </c>
      <c r="AO8" s="7" t="s">
        <v>288</v>
      </c>
      <c r="AP8" s="31">
        <f t="shared" si="7"/>
        <v>0</v>
      </c>
      <c r="AQ8" s="34">
        <f>AQ7+AP8</f>
        <v>11</v>
      </c>
      <c r="AT8" s="45"/>
      <c r="AU8" s="45"/>
    </row>
    <row r="9" spans="1:47" ht="24" customHeight="1">
      <c r="A9" s="10">
        <v>5</v>
      </c>
      <c r="B9" s="11" t="s">
        <v>34</v>
      </c>
      <c r="C9" s="57" t="s">
        <v>89</v>
      </c>
      <c r="D9" s="23" t="s">
        <v>136</v>
      </c>
      <c r="E9" s="49"/>
      <c r="F9" s="7" t="s">
        <v>309</v>
      </c>
      <c r="G9" s="31">
        <f t="shared" si="0"/>
        <v>0</v>
      </c>
      <c r="H9" s="34">
        <f t="shared" si="9"/>
        <v>25</v>
      </c>
      <c r="I9" s="23" t="s">
        <v>653</v>
      </c>
      <c r="J9" s="49" t="s">
        <v>315</v>
      </c>
      <c r="K9" s="7">
        <v>1</v>
      </c>
      <c r="L9" s="31">
        <f t="shared" si="1"/>
        <v>8</v>
      </c>
      <c r="M9" s="34">
        <f t="shared" si="10"/>
        <v>21</v>
      </c>
      <c r="N9" s="23" t="s">
        <v>164</v>
      </c>
      <c r="O9" s="49" t="s">
        <v>316</v>
      </c>
      <c r="P9" s="7">
        <v>4</v>
      </c>
      <c r="Q9" s="31">
        <f t="shared" si="2"/>
        <v>5</v>
      </c>
      <c r="R9" s="34">
        <f t="shared" si="11"/>
        <v>19</v>
      </c>
      <c r="S9" s="23" t="s">
        <v>633</v>
      </c>
      <c r="T9" s="49" t="s">
        <v>317</v>
      </c>
      <c r="U9" s="7">
        <v>3</v>
      </c>
      <c r="V9" s="31">
        <f t="shared" si="3"/>
        <v>6</v>
      </c>
      <c r="W9" s="34">
        <f t="shared" si="8"/>
        <v>27</v>
      </c>
      <c r="X9" s="23" t="s">
        <v>190</v>
      </c>
      <c r="Y9" s="49" t="s">
        <v>318</v>
      </c>
      <c r="Z9" s="7">
        <v>2</v>
      </c>
      <c r="AA9" s="31">
        <f t="shared" si="4"/>
        <v>7</v>
      </c>
      <c r="AB9" s="34">
        <f t="shared" si="12"/>
        <v>18</v>
      </c>
      <c r="AC9" s="23" t="s">
        <v>213</v>
      </c>
      <c r="AD9" s="49" t="s">
        <v>319</v>
      </c>
      <c r="AE9" s="7" t="s">
        <v>288</v>
      </c>
      <c r="AF9" s="31">
        <f t="shared" si="5"/>
        <v>0</v>
      </c>
      <c r="AG9" s="34">
        <f aca="true" t="shared" si="13" ref="AG9:AG30">AG8+AF9</f>
        <v>21</v>
      </c>
      <c r="AH9" s="23" t="s">
        <v>237</v>
      </c>
      <c r="AI9" s="49" t="s">
        <v>320</v>
      </c>
      <c r="AJ9" s="7">
        <v>6</v>
      </c>
      <c r="AK9" s="31">
        <f t="shared" si="6"/>
        <v>3</v>
      </c>
      <c r="AL9" s="34">
        <f aca="true" t="shared" si="14" ref="AL9:AL30">AL8+AK9</f>
        <v>18</v>
      </c>
      <c r="AM9" s="23" t="s">
        <v>265</v>
      </c>
      <c r="AN9" s="49" t="s">
        <v>321</v>
      </c>
      <c r="AO9" s="7">
        <v>5</v>
      </c>
      <c r="AP9" s="31">
        <f t="shared" si="7"/>
        <v>4</v>
      </c>
      <c r="AQ9" s="34">
        <f aca="true" t="shared" si="15" ref="AQ9:AQ30">AQ8+AP9</f>
        <v>15</v>
      </c>
      <c r="AT9" s="45"/>
      <c r="AU9" s="45"/>
    </row>
    <row r="10" spans="1:47" ht="24" customHeight="1">
      <c r="A10" s="10">
        <v>6</v>
      </c>
      <c r="B10" s="11" t="s">
        <v>35</v>
      </c>
      <c r="C10" s="57" t="s">
        <v>90</v>
      </c>
      <c r="D10" s="23" t="s">
        <v>137</v>
      </c>
      <c r="E10" s="49"/>
      <c r="F10" s="7" t="s">
        <v>309</v>
      </c>
      <c r="G10" s="31">
        <f t="shared" si="0"/>
        <v>0</v>
      </c>
      <c r="H10" s="34">
        <f t="shared" si="9"/>
        <v>25</v>
      </c>
      <c r="I10" s="23" t="s">
        <v>654</v>
      </c>
      <c r="J10" s="49" t="s">
        <v>322</v>
      </c>
      <c r="K10" s="7">
        <v>3</v>
      </c>
      <c r="L10" s="31">
        <f t="shared" si="1"/>
        <v>6</v>
      </c>
      <c r="M10" s="34">
        <f t="shared" si="10"/>
        <v>27</v>
      </c>
      <c r="N10" s="23" t="s">
        <v>165</v>
      </c>
      <c r="O10" s="49" t="s">
        <v>323</v>
      </c>
      <c r="P10" s="7">
        <v>4</v>
      </c>
      <c r="Q10" s="31">
        <f t="shared" si="2"/>
        <v>5</v>
      </c>
      <c r="R10" s="34">
        <f t="shared" si="11"/>
        <v>24</v>
      </c>
      <c r="S10" s="23" t="s">
        <v>634</v>
      </c>
      <c r="T10" s="49" t="s">
        <v>324</v>
      </c>
      <c r="U10" s="7">
        <v>2</v>
      </c>
      <c r="V10" s="31">
        <f t="shared" si="3"/>
        <v>7</v>
      </c>
      <c r="W10" s="34">
        <f t="shared" si="8"/>
        <v>34</v>
      </c>
      <c r="X10" s="23" t="s">
        <v>191</v>
      </c>
      <c r="Y10" s="49" t="s">
        <v>325</v>
      </c>
      <c r="Z10" s="7">
        <v>6</v>
      </c>
      <c r="AA10" s="31">
        <f t="shared" si="4"/>
        <v>3</v>
      </c>
      <c r="AB10" s="34">
        <f t="shared" si="12"/>
        <v>21</v>
      </c>
      <c r="AC10" s="23" t="s">
        <v>214</v>
      </c>
      <c r="AD10" s="49" t="s">
        <v>326</v>
      </c>
      <c r="AE10" s="7" t="s">
        <v>288</v>
      </c>
      <c r="AF10" s="31">
        <f t="shared" si="5"/>
        <v>0</v>
      </c>
      <c r="AG10" s="34">
        <f t="shared" si="13"/>
        <v>21</v>
      </c>
      <c r="AH10" s="23" t="s">
        <v>238</v>
      </c>
      <c r="AI10" s="49" t="s">
        <v>327</v>
      </c>
      <c r="AJ10" s="7">
        <v>5</v>
      </c>
      <c r="AK10" s="31">
        <f t="shared" si="6"/>
        <v>4</v>
      </c>
      <c r="AL10" s="34">
        <f t="shared" si="14"/>
        <v>22</v>
      </c>
      <c r="AM10" s="23" t="s">
        <v>266</v>
      </c>
      <c r="AN10" s="49" t="s">
        <v>328</v>
      </c>
      <c r="AO10" s="7">
        <v>1</v>
      </c>
      <c r="AP10" s="31">
        <f t="shared" si="7"/>
        <v>8</v>
      </c>
      <c r="AQ10" s="34">
        <f t="shared" si="15"/>
        <v>23</v>
      </c>
      <c r="AT10" s="45"/>
      <c r="AU10" s="45"/>
    </row>
    <row r="11" spans="1:47" ht="24" customHeight="1">
      <c r="A11" s="10">
        <v>7</v>
      </c>
      <c r="B11" s="11" t="s">
        <v>36</v>
      </c>
      <c r="C11" s="57" t="s">
        <v>91</v>
      </c>
      <c r="D11" s="23" t="s">
        <v>138</v>
      </c>
      <c r="E11" s="55" t="s">
        <v>329</v>
      </c>
      <c r="F11" s="7">
        <v>5</v>
      </c>
      <c r="G11" s="31">
        <f t="shared" si="0"/>
        <v>4</v>
      </c>
      <c r="H11" s="34">
        <f t="shared" si="9"/>
        <v>29</v>
      </c>
      <c r="I11" s="23" t="s">
        <v>655</v>
      </c>
      <c r="J11" s="49" t="s">
        <v>330</v>
      </c>
      <c r="K11" s="7">
        <v>6</v>
      </c>
      <c r="L11" s="31">
        <f t="shared" si="1"/>
        <v>3</v>
      </c>
      <c r="M11" s="34">
        <f t="shared" si="10"/>
        <v>30</v>
      </c>
      <c r="N11" s="23" t="s">
        <v>166</v>
      </c>
      <c r="O11" s="49" t="s">
        <v>331</v>
      </c>
      <c r="P11" s="7">
        <v>2</v>
      </c>
      <c r="Q11" s="31">
        <f t="shared" si="2"/>
        <v>7</v>
      </c>
      <c r="R11" s="34">
        <f t="shared" si="11"/>
        <v>31</v>
      </c>
      <c r="S11" s="23" t="s">
        <v>635</v>
      </c>
      <c r="T11" s="49" t="s">
        <v>332</v>
      </c>
      <c r="U11" s="7" t="s">
        <v>288</v>
      </c>
      <c r="V11" s="31">
        <f t="shared" si="3"/>
        <v>0</v>
      </c>
      <c r="W11" s="34">
        <f t="shared" si="8"/>
        <v>34</v>
      </c>
      <c r="X11" s="23" t="s">
        <v>192</v>
      </c>
      <c r="Y11" s="49" t="s">
        <v>333</v>
      </c>
      <c r="Z11" s="7">
        <v>7</v>
      </c>
      <c r="AA11" s="31">
        <f t="shared" si="4"/>
        <v>2</v>
      </c>
      <c r="AB11" s="34">
        <f t="shared" si="12"/>
        <v>23</v>
      </c>
      <c r="AC11" s="23" t="s">
        <v>215</v>
      </c>
      <c r="AD11" s="49" t="s">
        <v>334</v>
      </c>
      <c r="AE11" s="7">
        <v>3</v>
      </c>
      <c r="AF11" s="31">
        <f t="shared" si="5"/>
        <v>6</v>
      </c>
      <c r="AG11" s="34">
        <f t="shared" si="13"/>
        <v>27</v>
      </c>
      <c r="AH11" s="23" t="s">
        <v>239</v>
      </c>
      <c r="AI11" s="49" t="s">
        <v>335</v>
      </c>
      <c r="AJ11" s="7">
        <v>4</v>
      </c>
      <c r="AK11" s="31">
        <f t="shared" si="6"/>
        <v>5</v>
      </c>
      <c r="AL11" s="34">
        <f t="shared" si="14"/>
        <v>27</v>
      </c>
      <c r="AM11" s="23" t="s">
        <v>267</v>
      </c>
      <c r="AN11" s="49" t="s">
        <v>336</v>
      </c>
      <c r="AO11" s="7">
        <v>1</v>
      </c>
      <c r="AP11" s="31">
        <f t="shared" si="7"/>
        <v>8</v>
      </c>
      <c r="AQ11" s="34">
        <f t="shared" si="15"/>
        <v>31</v>
      </c>
      <c r="AT11" s="45"/>
      <c r="AU11" s="45"/>
    </row>
    <row r="12" spans="1:47" ht="24" customHeight="1">
      <c r="A12" s="10">
        <v>8</v>
      </c>
      <c r="B12" s="11" t="s">
        <v>37</v>
      </c>
      <c r="C12" s="57" t="s">
        <v>91</v>
      </c>
      <c r="D12" s="23" t="s">
        <v>139</v>
      </c>
      <c r="E12" s="49" t="s">
        <v>337</v>
      </c>
      <c r="F12" s="7">
        <v>5</v>
      </c>
      <c r="G12" s="31">
        <f t="shared" si="0"/>
        <v>4</v>
      </c>
      <c r="H12" s="34">
        <f t="shared" si="9"/>
        <v>33</v>
      </c>
      <c r="I12" s="23" t="s">
        <v>656</v>
      </c>
      <c r="J12" s="49" t="s">
        <v>338</v>
      </c>
      <c r="K12" s="7">
        <v>6</v>
      </c>
      <c r="L12" s="31">
        <f t="shared" si="1"/>
        <v>3</v>
      </c>
      <c r="M12" s="34">
        <f t="shared" si="10"/>
        <v>33</v>
      </c>
      <c r="N12" s="23" t="s">
        <v>167</v>
      </c>
      <c r="O12" s="49" t="s">
        <v>339</v>
      </c>
      <c r="P12" s="7">
        <v>4</v>
      </c>
      <c r="Q12" s="31">
        <f t="shared" si="2"/>
        <v>5</v>
      </c>
      <c r="R12" s="34">
        <f t="shared" si="11"/>
        <v>36</v>
      </c>
      <c r="S12" s="23" t="s">
        <v>636</v>
      </c>
      <c r="T12" s="49" t="s">
        <v>340</v>
      </c>
      <c r="U12" s="7">
        <v>1</v>
      </c>
      <c r="V12" s="31">
        <f t="shared" si="3"/>
        <v>8</v>
      </c>
      <c r="W12" s="34">
        <f t="shared" si="8"/>
        <v>42</v>
      </c>
      <c r="X12" s="23" t="s">
        <v>193</v>
      </c>
      <c r="Y12" s="49" t="s">
        <v>341</v>
      </c>
      <c r="Z12" s="7" t="s">
        <v>288</v>
      </c>
      <c r="AA12" s="31">
        <f t="shared" si="4"/>
        <v>0</v>
      </c>
      <c r="AB12" s="34">
        <f t="shared" si="12"/>
        <v>23</v>
      </c>
      <c r="AC12" s="23" t="s">
        <v>216</v>
      </c>
      <c r="AD12" s="49" t="s">
        <v>342</v>
      </c>
      <c r="AE12" s="7" t="s">
        <v>288</v>
      </c>
      <c r="AF12" s="31">
        <f t="shared" si="5"/>
        <v>0</v>
      </c>
      <c r="AG12" s="34">
        <f t="shared" si="13"/>
        <v>27</v>
      </c>
      <c r="AH12" s="23" t="s">
        <v>240</v>
      </c>
      <c r="AI12" s="49" t="s">
        <v>343</v>
      </c>
      <c r="AJ12" s="7">
        <v>2</v>
      </c>
      <c r="AK12" s="31">
        <f t="shared" si="6"/>
        <v>7</v>
      </c>
      <c r="AL12" s="34">
        <f t="shared" si="14"/>
        <v>34</v>
      </c>
      <c r="AM12" s="23" t="s">
        <v>268</v>
      </c>
      <c r="AN12" s="49" t="s">
        <v>344</v>
      </c>
      <c r="AO12" s="7">
        <v>3</v>
      </c>
      <c r="AP12" s="31">
        <f t="shared" si="7"/>
        <v>6</v>
      </c>
      <c r="AQ12" s="34">
        <f t="shared" si="15"/>
        <v>37</v>
      </c>
      <c r="AT12" s="45"/>
      <c r="AU12" s="45"/>
    </row>
    <row r="13" spans="1:47" ht="24" customHeight="1">
      <c r="A13" s="10">
        <v>9</v>
      </c>
      <c r="B13" s="11" t="s">
        <v>38</v>
      </c>
      <c r="C13" s="57" t="s">
        <v>85</v>
      </c>
      <c r="D13" s="23" t="s">
        <v>140</v>
      </c>
      <c r="E13" s="49"/>
      <c r="F13" s="7" t="s">
        <v>309</v>
      </c>
      <c r="G13" s="31">
        <f t="shared" si="0"/>
        <v>0</v>
      </c>
      <c r="H13" s="34">
        <f t="shared" si="9"/>
        <v>33</v>
      </c>
      <c r="I13" s="23" t="s">
        <v>657</v>
      </c>
      <c r="J13" s="49" t="s">
        <v>345</v>
      </c>
      <c r="K13" s="7">
        <v>4</v>
      </c>
      <c r="L13" s="31">
        <f t="shared" si="1"/>
        <v>5</v>
      </c>
      <c r="M13" s="34">
        <f t="shared" si="10"/>
        <v>38</v>
      </c>
      <c r="N13" s="23" t="s">
        <v>168</v>
      </c>
      <c r="O13" s="49" t="s">
        <v>346</v>
      </c>
      <c r="P13" s="7">
        <v>5</v>
      </c>
      <c r="Q13" s="31">
        <f t="shared" si="2"/>
        <v>4</v>
      </c>
      <c r="R13" s="34">
        <f t="shared" si="11"/>
        <v>40</v>
      </c>
      <c r="S13" s="23" t="s">
        <v>637</v>
      </c>
      <c r="T13" s="49" t="s">
        <v>338</v>
      </c>
      <c r="U13" s="7">
        <v>6</v>
      </c>
      <c r="V13" s="31">
        <f t="shared" si="3"/>
        <v>3</v>
      </c>
      <c r="W13" s="34">
        <f t="shared" si="8"/>
        <v>45</v>
      </c>
      <c r="X13" s="23" t="s">
        <v>194</v>
      </c>
      <c r="Y13" s="49" t="s">
        <v>347</v>
      </c>
      <c r="Z13" s="7">
        <v>1</v>
      </c>
      <c r="AA13" s="31">
        <f t="shared" si="4"/>
        <v>8</v>
      </c>
      <c r="AB13" s="34">
        <f t="shared" si="12"/>
        <v>31</v>
      </c>
      <c r="AC13" s="23" t="s">
        <v>217</v>
      </c>
      <c r="AD13" s="49" t="s">
        <v>348</v>
      </c>
      <c r="AE13" s="7" t="s">
        <v>288</v>
      </c>
      <c r="AF13" s="31">
        <f t="shared" si="5"/>
        <v>0</v>
      </c>
      <c r="AG13" s="34">
        <f t="shared" si="13"/>
        <v>27</v>
      </c>
      <c r="AH13" s="23" t="s">
        <v>241</v>
      </c>
      <c r="AI13" s="49" t="s">
        <v>349</v>
      </c>
      <c r="AJ13" s="7">
        <v>3</v>
      </c>
      <c r="AK13" s="31">
        <f t="shared" si="6"/>
        <v>6</v>
      </c>
      <c r="AL13" s="34">
        <f t="shared" si="14"/>
        <v>40</v>
      </c>
      <c r="AM13" s="23" t="s">
        <v>269</v>
      </c>
      <c r="AN13" s="49" t="s">
        <v>350</v>
      </c>
      <c r="AO13" s="7">
        <v>2</v>
      </c>
      <c r="AP13" s="31">
        <f t="shared" si="7"/>
        <v>7</v>
      </c>
      <c r="AQ13" s="34">
        <f t="shared" si="15"/>
        <v>44</v>
      </c>
      <c r="AT13" s="45"/>
      <c r="AU13" s="45"/>
    </row>
    <row r="14" spans="1:47" ht="24" customHeight="1">
      <c r="A14" s="10">
        <v>10</v>
      </c>
      <c r="B14" s="11" t="s">
        <v>39</v>
      </c>
      <c r="C14" s="57" t="s">
        <v>92</v>
      </c>
      <c r="D14" s="23" t="s">
        <v>141</v>
      </c>
      <c r="E14" s="49" t="s">
        <v>351</v>
      </c>
      <c r="F14" s="7">
        <v>5</v>
      </c>
      <c r="G14" s="31">
        <f t="shared" si="0"/>
        <v>4</v>
      </c>
      <c r="H14" s="34">
        <f t="shared" si="9"/>
        <v>37</v>
      </c>
      <c r="I14" s="23" t="s">
        <v>658</v>
      </c>
      <c r="J14" s="49" t="s">
        <v>352</v>
      </c>
      <c r="K14" s="7">
        <v>3</v>
      </c>
      <c r="L14" s="31">
        <f t="shared" si="1"/>
        <v>6</v>
      </c>
      <c r="M14" s="34">
        <f t="shared" si="10"/>
        <v>44</v>
      </c>
      <c r="N14" s="23" t="s">
        <v>169</v>
      </c>
      <c r="O14" s="49"/>
      <c r="P14" s="7" t="s">
        <v>309</v>
      </c>
      <c r="Q14" s="31">
        <f t="shared" si="2"/>
        <v>0</v>
      </c>
      <c r="R14" s="34">
        <f t="shared" si="11"/>
        <v>40</v>
      </c>
      <c r="S14" s="23" t="s">
        <v>638</v>
      </c>
      <c r="T14" s="49" t="s">
        <v>353</v>
      </c>
      <c r="U14" s="7" t="s">
        <v>288</v>
      </c>
      <c r="V14" s="31">
        <f t="shared" si="3"/>
        <v>0</v>
      </c>
      <c r="W14" s="34">
        <f t="shared" si="8"/>
        <v>45</v>
      </c>
      <c r="X14" s="23" t="s">
        <v>195</v>
      </c>
      <c r="Y14" s="49" t="s">
        <v>354</v>
      </c>
      <c r="Z14" s="7">
        <v>4</v>
      </c>
      <c r="AA14" s="31">
        <f t="shared" si="4"/>
        <v>5</v>
      </c>
      <c r="AB14" s="34">
        <f t="shared" si="12"/>
        <v>36</v>
      </c>
      <c r="AC14" s="23" t="s">
        <v>218</v>
      </c>
      <c r="AD14" s="49" t="s">
        <v>355</v>
      </c>
      <c r="AE14" s="7">
        <v>1</v>
      </c>
      <c r="AF14" s="31">
        <f t="shared" si="5"/>
        <v>8</v>
      </c>
      <c r="AG14" s="34">
        <f t="shared" si="13"/>
        <v>35</v>
      </c>
      <c r="AH14" s="23" t="s">
        <v>242</v>
      </c>
      <c r="AI14" s="49" t="s">
        <v>356</v>
      </c>
      <c r="AJ14" s="7" t="s">
        <v>288</v>
      </c>
      <c r="AK14" s="31">
        <f t="shared" si="6"/>
        <v>0</v>
      </c>
      <c r="AL14" s="34">
        <f t="shared" si="14"/>
        <v>40</v>
      </c>
      <c r="AM14" s="23" t="s">
        <v>270</v>
      </c>
      <c r="AN14" s="49" t="s">
        <v>357</v>
      </c>
      <c r="AO14" s="7">
        <v>2</v>
      </c>
      <c r="AP14" s="31">
        <f t="shared" si="7"/>
        <v>7</v>
      </c>
      <c r="AQ14" s="34">
        <f t="shared" si="15"/>
        <v>51</v>
      </c>
      <c r="AT14" s="45"/>
      <c r="AU14" s="45"/>
    </row>
    <row r="15" spans="1:47" ht="24" customHeight="1">
      <c r="A15" s="10">
        <v>11</v>
      </c>
      <c r="B15" s="11" t="s">
        <v>40</v>
      </c>
      <c r="C15" s="57" t="s">
        <v>93</v>
      </c>
      <c r="D15" s="23" t="s">
        <v>78</v>
      </c>
      <c r="E15" s="49"/>
      <c r="F15" s="7" t="s">
        <v>309</v>
      </c>
      <c r="G15" s="31">
        <f t="shared" si="0"/>
        <v>0</v>
      </c>
      <c r="H15" s="34">
        <f t="shared" si="9"/>
        <v>37</v>
      </c>
      <c r="I15" s="23" t="s">
        <v>78</v>
      </c>
      <c r="J15" s="49" t="s">
        <v>358</v>
      </c>
      <c r="K15" s="7">
        <v>4</v>
      </c>
      <c r="L15" s="31">
        <f t="shared" si="1"/>
        <v>5</v>
      </c>
      <c r="M15" s="34">
        <f t="shared" si="10"/>
        <v>49</v>
      </c>
      <c r="N15" s="23" t="s">
        <v>78</v>
      </c>
      <c r="O15" s="49"/>
      <c r="P15" s="7" t="s">
        <v>309</v>
      </c>
      <c r="Q15" s="31">
        <f t="shared" si="2"/>
        <v>0</v>
      </c>
      <c r="R15" s="34">
        <f t="shared" si="11"/>
        <v>40</v>
      </c>
      <c r="S15" s="23" t="s">
        <v>78</v>
      </c>
      <c r="T15" s="49" t="s">
        <v>359</v>
      </c>
      <c r="U15" s="7">
        <v>2</v>
      </c>
      <c r="V15" s="31">
        <f t="shared" si="3"/>
        <v>7</v>
      </c>
      <c r="W15" s="34">
        <f t="shared" si="8"/>
        <v>52</v>
      </c>
      <c r="X15" s="23" t="s">
        <v>196</v>
      </c>
      <c r="Y15" s="49" t="s">
        <v>360</v>
      </c>
      <c r="Z15" s="7">
        <v>3</v>
      </c>
      <c r="AA15" s="31">
        <f t="shared" si="4"/>
        <v>6</v>
      </c>
      <c r="AB15" s="34">
        <f t="shared" si="12"/>
        <v>42</v>
      </c>
      <c r="AC15" s="23" t="s">
        <v>78</v>
      </c>
      <c r="AD15" s="49" t="s">
        <v>361</v>
      </c>
      <c r="AE15" s="7">
        <v>1</v>
      </c>
      <c r="AF15" s="31">
        <f t="shared" si="5"/>
        <v>8</v>
      </c>
      <c r="AG15" s="34">
        <f t="shared" si="13"/>
        <v>43</v>
      </c>
      <c r="AH15" s="23" t="s">
        <v>78</v>
      </c>
      <c r="AI15" s="49" t="s">
        <v>362</v>
      </c>
      <c r="AJ15" s="7">
        <v>5</v>
      </c>
      <c r="AK15" s="31">
        <f t="shared" si="6"/>
        <v>4</v>
      </c>
      <c r="AL15" s="34">
        <f t="shared" si="14"/>
        <v>44</v>
      </c>
      <c r="AM15" s="23" t="s">
        <v>78</v>
      </c>
      <c r="AN15" s="49"/>
      <c r="AO15" s="7" t="s">
        <v>309</v>
      </c>
      <c r="AP15" s="31">
        <f t="shared" si="7"/>
        <v>0</v>
      </c>
      <c r="AQ15" s="34">
        <f t="shared" si="15"/>
        <v>51</v>
      </c>
      <c r="AT15" s="45"/>
      <c r="AU15" s="45"/>
    </row>
    <row r="16" spans="1:47" ht="24" customHeight="1">
      <c r="A16" s="10">
        <v>12</v>
      </c>
      <c r="B16" s="11" t="s">
        <v>41</v>
      </c>
      <c r="C16" s="57" t="s">
        <v>94</v>
      </c>
      <c r="D16" s="23" t="s">
        <v>78</v>
      </c>
      <c r="E16" s="49" t="s">
        <v>363</v>
      </c>
      <c r="F16" s="7">
        <v>2</v>
      </c>
      <c r="G16" s="31">
        <f t="shared" si="0"/>
        <v>7</v>
      </c>
      <c r="H16" s="34">
        <f t="shared" si="9"/>
        <v>44</v>
      </c>
      <c r="I16" s="23" t="s">
        <v>78</v>
      </c>
      <c r="J16" s="49" t="s">
        <v>364</v>
      </c>
      <c r="K16" s="7">
        <v>6</v>
      </c>
      <c r="L16" s="31">
        <f t="shared" si="1"/>
        <v>3</v>
      </c>
      <c r="M16" s="34">
        <f t="shared" si="10"/>
        <v>52</v>
      </c>
      <c r="N16" s="23" t="s">
        <v>78</v>
      </c>
      <c r="O16" s="49"/>
      <c r="P16" s="7" t="s">
        <v>309</v>
      </c>
      <c r="Q16" s="31">
        <f t="shared" si="2"/>
        <v>0</v>
      </c>
      <c r="R16" s="34">
        <f t="shared" si="11"/>
        <v>40</v>
      </c>
      <c r="S16" s="23" t="s">
        <v>78</v>
      </c>
      <c r="T16" s="49" t="s">
        <v>365</v>
      </c>
      <c r="U16" s="7">
        <v>4</v>
      </c>
      <c r="V16" s="31">
        <f t="shared" si="3"/>
        <v>5</v>
      </c>
      <c r="W16" s="34">
        <f t="shared" si="8"/>
        <v>57</v>
      </c>
      <c r="X16" s="23" t="s">
        <v>78</v>
      </c>
      <c r="Y16" s="49" t="s">
        <v>366</v>
      </c>
      <c r="Z16" s="7">
        <v>3</v>
      </c>
      <c r="AA16" s="31">
        <f t="shared" si="4"/>
        <v>6</v>
      </c>
      <c r="AB16" s="34">
        <f t="shared" si="12"/>
        <v>48</v>
      </c>
      <c r="AC16" s="23" t="s">
        <v>78</v>
      </c>
      <c r="AD16" s="49" t="s">
        <v>367</v>
      </c>
      <c r="AE16" s="7">
        <v>1</v>
      </c>
      <c r="AF16" s="31">
        <f t="shared" si="5"/>
        <v>8</v>
      </c>
      <c r="AG16" s="34">
        <f t="shared" si="13"/>
        <v>51</v>
      </c>
      <c r="AH16" s="23" t="s">
        <v>78</v>
      </c>
      <c r="AI16" s="49" t="s">
        <v>368</v>
      </c>
      <c r="AJ16" s="7">
        <v>5</v>
      </c>
      <c r="AK16" s="31">
        <f t="shared" si="6"/>
        <v>4</v>
      </c>
      <c r="AL16" s="34">
        <f t="shared" si="14"/>
        <v>48</v>
      </c>
      <c r="AM16" s="23" t="s">
        <v>78</v>
      </c>
      <c r="AN16" s="49" t="s">
        <v>369</v>
      </c>
      <c r="AO16" s="7">
        <v>7</v>
      </c>
      <c r="AP16" s="31">
        <f t="shared" si="7"/>
        <v>2</v>
      </c>
      <c r="AQ16" s="34">
        <f t="shared" si="15"/>
        <v>53</v>
      </c>
      <c r="AT16" s="45"/>
      <c r="AU16" s="45"/>
    </row>
    <row r="17" spans="1:47" ht="24" customHeight="1">
      <c r="A17" s="10">
        <v>13</v>
      </c>
      <c r="B17" s="11" t="s">
        <v>42</v>
      </c>
      <c r="C17" s="57" t="s">
        <v>95</v>
      </c>
      <c r="D17" s="23" t="s">
        <v>78</v>
      </c>
      <c r="E17" s="49"/>
      <c r="F17" s="7" t="s">
        <v>309</v>
      </c>
      <c r="G17" s="31">
        <f t="shared" si="0"/>
        <v>0</v>
      </c>
      <c r="H17" s="34">
        <f t="shared" si="9"/>
        <v>44</v>
      </c>
      <c r="I17" s="23" t="s">
        <v>78</v>
      </c>
      <c r="J17" s="49" t="s">
        <v>370</v>
      </c>
      <c r="K17" s="7">
        <v>5</v>
      </c>
      <c r="L17" s="31">
        <f t="shared" si="1"/>
        <v>4</v>
      </c>
      <c r="M17" s="34">
        <f t="shared" si="10"/>
        <v>56</v>
      </c>
      <c r="N17" s="23" t="s">
        <v>78</v>
      </c>
      <c r="O17" s="49" t="s">
        <v>371</v>
      </c>
      <c r="P17" s="7">
        <v>6</v>
      </c>
      <c r="Q17" s="31">
        <f t="shared" si="2"/>
        <v>3</v>
      </c>
      <c r="R17" s="34">
        <f t="shared" si="11"/>
        <v>43</v>
      </c>
      <c r="S17" s="23" t="s">
        <v>78</v>
      </c>
      <c r="T17" s="49" t="s">
        <v>372</v>
      </c>
      <c r="U17" s="7">
        <v>2</v>
      </c>
      <c r="V17" s="31">
        <f t="shared" si="3"/>
        <v>7</v>
      </c>
      <c r="W17" s="34">
        <f t="shared" si="8"/>
        <v>64</v>
      </c>
      <c r="X17" s="23" t="s">
        <v>78</v>
      </c>
      <c r="Y17" s="49" t="s">
        <v>373</v>
      </c>
      <c r="Z17" s="7">
        <v>1</v>
      </c>
      <c r="AA17" s="31">
        <f t="shared" si="4"/>
        <v>8</v>
      </c>
      <c r="AB17" s="34">
        <f t="shared" si="12"/>
        <v>56</v>
      </c>
      <c r="AC17" s="23" t="s">
        <v>78</v>
      </c>
      <c r="AD17" s="49" t="s">
        <v>374</v>
      </c>
      <c r="AE17" s="7">
        <v>3</v>
      </c>
      <c r="AF17" s="31">
        <f t="shared" si="5"/>
        <v>6</v>
      </c>
      <c r="AG17" s="34">
        <f t="shared" si="13"/>
        <v>57</v>
      </c>
      <c r="AH17" s="23" t="s">
        <v>78</v>
      </c>
      <c r="AI17" s="49" t="s">
        <v>375</v>
      </c>
      <c r="AJ17" s="7">
        <v>7</v>
      </c>
      <c r="AK17" s="31">
        <f t="shared" si="6"/>
        <v>2</v>
      </c>
      <c r="AL17" s="34">
        <f t="shared" si="14"/>
        <v>50</v>
      </c>
      <c r="AM17" s="23" t="s">
        <v>78</v>
      </c>
      <c r="AN17" s="49" t="s">
        <v>376</v>
      </c>
      <c r="AO17" s="7">
        <v>4</v>
      </c>
      <c r="AP17" s="31">
        <f t="shared" si="7"/>
        <v>5</v>
      </c>
      <c r="AQ17" s="34">
        <f t="shared" si="15"/>
        <v>58</v>
      </c>
      <c r="AT17" s="45"/>
      <c r="AU17" s="45"/>
    </row>
    <row r="18" spans="1:47" ht="24" customHeight="1">
      <c r="A18" s="10">
        <v>14</v>
      </c>
      <c r="B18" s="11" t="s">
        <v>43</v>
      </c>
      <c r="C18" s="57" t="s">
        <v>96</v>
      </c>
      <c r="D18" s="23" t="s">
        <v>78</v>
      </c>
      <c r="E18" s="49" t="s">
        <v>377</v>
      </c>
      <c r="F18" s="7">
        <v>6</v>
      </c>
      <c r="G18" s="31">
        <f t="shared" si="0"/>
        <v>3</v>
      </c>
      <c r="H18" s="34">
        <f t="shared" si="9"/>
        <v>47</v>
      </c>
      <c r="I18" s="23" t="s">
        <v>78</v>
      </c>
      <c r="J18" s="49"/>
      <c r="K18" s="7" t="s">
        <v>309</v>
      </c>
      <c r="L18" s="31">
        <f t="shared" si="1"/>
        <v>0</v>
      </c>
      <c r="M18" s="34">
        <f t="shared" si="10"/>
        <v>56</v>
      </c>
      <c r="N18" s="23" t="s">
        <v>78</v>
      </c>
      <c r="O18" s="49"/>
      <c r="P18" s="7" t="s">
        <v>309</v>
      </c>
      <c r="Q18" s="31">
        <f t="shared" si="2"/>
        <v>0</v>
      </c>
      <c r="R18" s="34">
        <f t="shared" si="11"/>
        <v>43</v>
      </c>
      <c r="S18" s="23" t="s">
        <v>78</v>
      </c>
      <c r="T18" s="49" t="s">
        <v>378</v>
      </c>
      <c r="U18" s="7">
        <v>1</v>
      </c>
      <c r="V18" s="31">
        <f t="shared" si="3"/>
        <v>8</v>
      </c>
      <c r="W18" s="34">
        <f t="shared" si="8"/>
        <v>72</v>
      </c>
      <c r="X18" s="23" t="s">
        <v>78</v>
      </c>
      <c r="Y18" s="49" t="s">
        <v>379</v>
      </c>
      <c r="Z18" s="7">
        <v>3</v>
      </c>
      <c r="AA18" s="31">
        <f t="shared" si="4"/>
        <v>6</v>
      </c>
      <c r="AB18" s="34">
        <f t="shared" si="12"/>
        <v>62</v>
      </c>
      <c r="AC18" s="23" t="s">
        <v>78</v>
      </c>
      <c r="AD18" s="49" t="s">
        <v>380</v>
      </c>
      <c r="AE18" s="7">
        <v>2</v>
      </c>
      <c r="AF18" s="31">
        <f t="shared" si="5"/>
        <v>7</v>
      </c>
      <c r="AG18" s="34">
        <f t="shared" si="13"/>
        <v>64</v>
      </c>
      <c r="AH18" s="23" t="s">
        <v>78</v>
      </c>
      <c r="AI18" s="49" t="s">
        <v>381</v>
      </c>
      <c r="AJ18" s="7">
        <v>4</v>
      </c>
      <c r="AK18" s="31">
        <f t="shared" si="6"/>
        <v>5</v>
      </c>
      <c r="AL18" s="34">
        <f t="shared" si="14"/>
        <v>55</v>
      </c>
      <c r="AM18" s="23" t="s">
        <v>78</v>
      </c>
      <c r="AN18" s="49" t="s">
        <v>382</v>
      </c>
      <c r="AO18" s="7">
        <v>5</v>
      </c>
      <c r="AP18" s="31">
        <f t="shared" si="7"/>
        <v>4</v>
      </c>
      <c r="AQ18" s="34">
        <f t="shared" si="15"/>
        <v>62</v>
      </c>
      <c r="AT18" s="45"/>
      <c r="AU18" s="45"/>
    </row>
    <row r="19" spans="1:47" ht="24" customHeight="1">
      <c r="A19" s="10">
        <v>15</v>
      </c>
      <c r="B19" s="11" t="s">
        <v>44</v>
      </c>
      <c r="C19" s="57" t="s">
        <v>97</v>
      </c>
      <c r="D19" s="23" t="s">
        <v>142</v>
      </c>
      <c r="E19" s="49" t="s">
        <v>383</v>
      </c>
      <c r="F19" s="7">
        <v>4</v>
      </c>
      <c r="G19" s="31">
        <f t="shared" si="0"/>
        <v>5</v>
      </c>
      <c r="H19" s="34">
        <f t="shared" si="9"/>
        <v>52</v>
      </c>
      <c r="I19" s="23" t="s">
        <v>659</v>
      </c>
      <c r="J19" s="49" t="s">
        <v>384</v>
      </c>
      <c r="K19" s="7">
        <v>3</v>
      </c>
      <c r="L19" s="31">
        <f t="shared" si="1"/>
        <v>6</v>
      </c>
      <c r="M19" s="34">
        <f t="shared" si="10"/>
        <v>62</v>
      </c>
      <c r="N19" s="23" t="s">
        <v>170</v>
      </c>
      <c r="O19" s="49" t="s">
        <v>385</v>
      </c>
      <c r="P19" s="7">
        <v>5</v>
      </c>
      <c r="Q19" s="31">
        <f t="shared" si="2"/>
        <v>4</v>
      </c>
      <c r="R19" s="34">
        <f t="shared" si="11"/>
        <v>47</v>
      </c>
      <c r="S19" s="23" t="s">
        <v>639</v>
      </c>
      <c r="T19" s="49"/>
      <c r="U19" s="7" t="s">
        <v>309</v>
      </c>
      <c r="V19" s="31">
        <f t="shared" si="3"/>
        <v>0</v>
      </c>
      <c r="W19" s="34">
        <f t="shared" si="8"/>
        <v>72</v>
      </c>
      <c r="X19" s="23" t="s">
        <v>190</v>
      </c>
      <c r="Y19" s="49" t="s">
        <v>386</v>
      </c>
      <c r="Z19" s="7">
        <v>1</v>
      </c>
      <c r="AA19" s="31">
        <f t="shared" si="4"/>
        <v>8</v>
      </c>
      <c r="AB19" s="34">
        <f t="shared" si="12"/>
        <v>70</v>
      </c>
      <c r="AC19" s="23" t="s">
        <v>213</v>
      </c>
      <c r="AD19" s="49" t="s">
        <v>387</v>
      </c>
      <c r="AE19" s="7" t="s">
        <v>288</v>
      </c>
      <c r="AF19" s="31">
        <f t="shared" si="5"/>
        <v>0</v>
      </c>
      <c r="AG19" s="34">
        <f t="shared" si="13"/>
        <v>64</v>
      </c>
      <c r="AH19" s="23" t="s">
        <v>243</v>
      </c>
      <c r="AI19" s="49" t="s">
        <v>388</v>
      </c>
      <c r="AJ19" s="7">
        <v>2</v>
      </c>
      <c r="AK19" s="31">
        <f t="shared" si="6"/>
        <v>7</v>
      </c>
      <c r="AL19" s="34">
        <f t="shared" si="14"/>
        <v>62</v>
      </c>
      <c r="AM19" s="23" t="s">
        <v>271</v>
      </c>
      <c r="AN19" s="49" t="s">
        <v>389</v>
      </c>
      <c r="AO19" s="7">
        <v>6</v>
      </c>
      <c r="AP19" s="31">
        <f t="shared" si="7"/>
        <v>3</v>
      </c>
      <c r="AQ19" s="34">
        <f t="shared" si="15"/>
        <v>65</v>
      </c>
      <c r="AT19" s="45"/>
      <c r="AU19" s="45"/>
    </row>
    <row r="20" spans="1:47" ht="24" customHeight="1">
      <c r="A20" s="10">
        <v>16</v>
      </c>
      <c r="B20" s="11" t="s">
        <v>45</v>
      </c>
      <c r="C20" s="57" t="s">
        <v>98</v>
      </c>
      <c r="D20" s="23" t="s">
        <v>137</v>
      </c>
      <c r="E20" s="49" t="s">
        <v>390</v>
      </c>
      <c r="F20" s="7">
        <v>4</v>
      </c>
      <c r="G20" s="31">
        <f t="shared" si="0"/>
        <v>5</v>
      </c>
      <c r="H20" s="34">
        <f t="shared" si="9"/>
        <v>57</v>
      </c>
      <c r="I20" s="23" t="s">
        <v>660</v>
      </c>
      <c r="J20" s="49" t="s">
        <v>391</v>
      </c>
      <c r="K20" s="7">
        <v>3</v>
      </c>
      <c r="L20" s="31">
        <f t="shared" si="1"/>
        <v>6</v>
      </c>
      <c r="M20" s="34">
        <f t="shared" si="10"/>
        <v>68</v>
      </c>
      <c r="N20" s="23" t="s">
        <v>171</v>
      </c>
      <c r="O20" s="49" t="s">
        <v>392</v>
      </c>
      <c r="P20" s="7">
        <v>6</v>
      </c>
      <c r="Q20" s="31">
        <f t="shared" si="2"/>
        <v>3</v>
      </c>
      <c r="R20" s="34">
        <f t="shared" si="11"/>
        <v>50</v>
      </c>
      <c r="S20" s="23" t="s">
        <v>640</v>
      </c>
      <c r="T20" s="49" t="s">
        <v>393</v>
      </c>
      <c r="U20" s="7" t="s">
        <v>288</v>
      </c>
      <c r="V20" s="31">
        <f t="shared" si="3"/>
        <v>0</v>
      </c>
      <c r="W20" s="34">
        <f t="shared" si="8"/>
        <v>72</v>
      </c>
      <c r="X20" s="23" t="s">
        <v>191</v>
      </c>
      <c r="Y20" s="49" t="s">
        <v>394</v>
      </c>
      <c r="Z20" s="7">
        <v>5</v>
      </c>
      <c r="AA20" s="31">
        <f t="shared" si="4"/>
        <v>4</v>
      </c>
      <c r="AB20" s="34">
        <f t="shared" si="12"/>
        <v>74</v>
      </c>
      <c r="AC20" s="23" t="s">
        <v>219</v>
      </c>
      <c r="AD20" s="49" t="s">
        <v>395</v>
      </c>
      <c r="AE20" s="7">
        <v>1</v>
      </c>
      <c r="AF20" s="31">
        <f t="shared" si="5"/>
        <v>8</v>
      </c>
      <c r="AG20" s="34">
        <f t="shared" si="13"/>
        <v>72</v>
      </c>
      <c r="AH20" s="23" t="s">
        <v>242</v>
      </c>
      <c r="AI20" s="49" t="s">
        <v>396</v>
      </c>
      <c r="AJ20" s="7">
        <v>2</v>
      </c>
      <c r="AK20" s="31">
        <f t="shared" si="6"/>
        <v>7</v>
      </c>
      <c r="AL20" s="34">
        <f t="shared" si="14"/>
        <v>69</v>
      </c>
      <c r="AM20" s="23" t="s">
        <v>266</v>
      </c>
      <c r="AN20" s="49" t="s">
        <v>397</v>
      </c>
      <c r="AO20" s="7" t="s">
        <v>288</v>
      </c>
      <c r="AP20" s="31">
        <f t="shared" si="7"/>
        <v>0</v>
      </c>
      <c r="AQ20" s="34">
        <f t="shared" si="15"/>
        <v>65</v>
      </c>
      <c r="AT20" s="45"/>
      <c r="AU20" s="45"/>
    </row>
    <row r="21" spans="1:47" ht="24" customHeight="1">
      <c r="A21" s="10">
        <v>17</v>
      </c>
      <c r="B21" s="11" t="s">
        <v>46</v>
      </c>
      <c r="C21" s="57" t="s">
        <v>99</v>
      </c>
      <c r="D21" s="23" t="s">
        <v>136</v>
      </c>
      <c r="E21" s="49" t="s">
        <v>398</v>
      </c>
      <c r="F21" s="7">
        <v>4</v>
      </c>
      <c r="G21" s="31">
        <f t="shared" si="0"/>
        <v>5</v>
      </c>
      <c r="H21" s="34">
        <f t="shared" si="9"/>
        <v>62</v>
      </c>
      <c r="I21" s="23" t="s">
        <v>661</v>
      </c>
      <c r="J21" s="49" t="s">
        <v>399</v>
      </c>
      <c r="K21" s="7">
        <v>2</v>
      </c>
      <c r="L21" s="31">
        <f t="shared" si="1"/>
        <v>7</v>
      </c>
      <c r="M21" s="34">
        <f t="shared" si="10"/>
        <v>75</v>
      </c>
      <c r="N21" s="23" t="s">
        <v>172</v>
      </c>
      <c r="O21" s="49" t="s">
        <v>400</v>
      </c>
      <c r="P21" s="7">
        <v>5</v>
      </c>
      <c r="Q21" s="31">
        <f t="shared" si="2"/>
        <v>4</v>
      </c>
      <c r="R21" s="34">
        <f t="shared" si="11"/>
        <v>54</v>
      </c>
      <c r="S21" s="23" t="s">
        <v>641</v>
      </c>
      <c r="T21" s="49" t="s">
        <v>401</v>
      </c>
      <c r="U21" s="7">
        <v>1</v>
      </c>
      <c r="V21" s="31">
        <f t="shared" si="3"/>
        <v>8</v>
      </c>
      <c r="W21" s="34">
        <f t="shared" si="8"/>
        <v>80</v>
      </c>
      <c r="X21" s="23" t="s">
        <v>186</v>
      </c>
      <c r="Y21" s="49" t="s">
        <v>402</v>
      </c>
      <c r="Z21" s="7" t="s">
        <v>288</v>
      </c>
      <c r="AA21" s="31">
        <f t="shared" si="4"/>
        <v>0</v>
      </c>
      <c r="AB21" s="34">
        <f t="shared" si="12"/>
        <v>74</v>
      </c>
      <c r="AC21" s="23" t="s">
        <v>209</v>
      </c>
      <c r="AD21" s="49" t="s">
        <v>403</v>
      </c>
      <c r="AE21" s="7" t="s">
        <v>288</v>
      </c>
      <c r="AF21" s="31">
        <f t="shared" si="5"/>
        <v>0</v>
      </c>
      <c r="AG21" s="34">
        <f t="shared" si="13"/>
        <v>72</v>
      </c>
      <c r="AH21" s="23" t="s">
        <v>244</v>
      </c>
      <c r="AI21" s="49" t="s">
        <v>404</v>
      </c>
      <c r="AJ21" s="7">
        <v>3</v>
      </c>
      <c r="AK21" s="31">
        <f t="shared" si="6"/>
        <v>6</v>
      </c>
      <c r="AL21" s="34">
        <f t="shared" si="14"/>
        <v>75</v>
      </c>
      <c r="AM21" s="23" t="s">
        <v>272</v>
      </c>
      <c r="AN21" s="49" t="s">
        <v>405</v>
      </c>
      <c r="AO21" s="7" t="s">
        <v>288</v>
      </c>
      <c r="AP21" s="31">
        <f t="shared" si="7"/>
        <v>0</v>
      </c>
      <c r="AQ21" s="34">
        <f t="shared" si="15"/>
        <v>65</v>
      </c>
      <c r="AT21" s="45"/>
      <c r="AU21" s="45"/>
    </row>
    <row r="22" spans="1:47" ht="24" customHeight="1">
      <c r="A22" s="10">
        <v>18</v>
      </c>
      <c r="B22" s="11" t="s">
        <v>47</v>
      </c>
      <c r="C22" s="57" t="s">
        <v>100</v>
      </c>
      <c r="D22" s="23" t="s">
        <v>143</v>
      </c>
      <c r="E22" s="49" t="s">
        <v>406</v>
      </c>
      <c r="F22" s="7">
        <v>3</v>
      </c>
      <c r="G22" s="31">
        <f t="shared" si="0"/>
        <v>6</v>
      </c>
      <c r="H22" s="34">
        <f t="shared" si="9"/>
        <v>68</v>
      </c>
      <c r="I22" s="23" t="s">
        <v>650</v>
      </c>
      <c r="J22" s="49" t="s">
        <v>407</v>
      </c>
      <c r="K22" s="7">
        <v>6</v>
      </c>
      <c r="L22" s="31">
        <f t="shared" si="1"/>
        <v>3</v>
      </c>
      <c r="M22" s="34">
        <f t="shared" si="10"/>
        <v>78</v>
      </c>
      <c r="N22" s="23" t="s">
        <v>165</v>
      </c>
      <c r="O22" s="49" t="s">
        <v>408</v>
      </c>
      <c r="P22" s="7">
        <v>7</v>
      </c>
      <c r="Q22" s="31">
        <f t="shared" si="2"/>
        <v>2</v>
      </c>
      <c r="R22" s="34">
        <f t="shared" si="11"/>
        <v>56</v>
      </c>
      <c r="S22" s="23" t="s">
        <v>642</v>
      </c>
      <c r="T22" s="49" t="s">
        <v>409</v>
      </c>
      <c r="U22" s="7">
        <v>1</v>
      </c>
      <c r="V22" s="31">
        <f t="shared" si="3"/>
        <v>8</v>
      </c>
      <c r="W22" s="34">
        <f t="shared" si="8"/>
        <v>88</v>
      </c>
      <c r="X22" s="23" t="s">
        <v>198</v>
      </c>
      <c r="Y22" s="49" t="s">
        <v>410</v>
      </c>
      <c r="Z22" s="7">
        <v>5</v>
      </c>
      <c r="AA22" s="31">
        <f t="shared" si="4"/>
        <v>4</v>
      </c>
      <c r="AB22" s="34">
        <f t="shared" si="12"/>
        <v>78</v>
      </c>
      <c r="AC22" s="23" t="s">
        <v>220</v>
      </c>
      <c r="AD22" s="49" t="s">
        <v>411</v>
      </c>
      <c r="AE22" s="7">
        <v>4</v>
      </c>
      <c r="AF22" s="31">
        <f t="shared" si="5"/>
        <v>5</v>
      </c>
      <c r="AG22" s="34">
        <f t="shared" si="13"/>
        <v>77</v>
      </c>
      <c r="AH22" s="23" t="s">
        <v>245</v>
      </c>
      <c r="AI22" s="49"/>
      <c r="AJ22" s="7" t="s">
        <v>309</v>
      </c>
      <c r="AK22" s="31">
        <f t="shared" si="6"/>
        <v>0</v>
      </c>
      <c r="AL22" s="34">
        <f t="shared" si="14"/>
        <v>75</v>
      </c>
      <c r="AM22" s="23" t="s">
        <v>262</v>
      </c>
      <c r="AN22" s="49" t="s">
        <v>412</v>
      </c>
      <c r="AO22" s="7">
        <v>2</v>
      </c>
      <c r="AP22" s="31">
        <f t="shared" si="7"/>
        <v>7</v>
      </c>
      <c r="AQ22" s="34">
        <f t="shared" si="15"/>
        <v>72</v>
      </c>
      <c r="AT22" s="45"/>
      <c r="AU22" s="45"/>
    </row>
    <row r="23" spans="1:47" ht="24" customHeight="1">
      <c r="A23" s="10">
        <v>19</v>
      </c>
      <c r="B23" s="11" t="s">
        <v>48</v>
      </c>
      <c r="C23" s="57" t="s">
        <v>101</v>
      </c>
      <c r="D23" s="23" t="s">
        <v>78</v>
      </c>
      <c r="E23" s="49"/>
      <c r="F23" s="7" t="s">
        <v>309</v>
      </c>
      <c r="G23" s="31">
        <f t="shared" si="0"/>
        <v>0</v>
      </c>
      <c r="H23" s="34">
        <f t="shared" si="9"/>
        <v>68</v>
      </c>
      <c r="I23" s="23" t="s">
        <v>78</v>
      </c>
      <c r="J23" s="49"/>
      <c r="K23" s="7" t="s">
        <v>309</v>
      </c>
      <c r="L23" s="31">
        <f t="shared" si="1"/>
        <v>0</v>
      </c>
      <c r="M23" s="34">
        <f t="shared" si="10"/>
        <v>78</v>
      </c>
      <c r="N23" s="23" t="s">
        <v>78</v>
      </c>
      <c r="O23" s="49" t="s">
        <v>413</v>
      </c>
      <c r="P23" s="7">
        <v>3</v>
      </c>
      <c r="Q23" s="31">
        <f t="shared" si="2"/>
        <v>6</v>
      </c>
      <c r="R23" s="34">
        <f t="shared" si="11"/>
        <v>62</v>
      </c>
      <c r="S23" s="23" t="s">
        <v>78</v>
      </c>
      <c r="T23" s="49" t="s">
        <v>414</v>
      </c>
      <c r="U23" s="7">
        <v>1</v>
      </c>
      <c r="V23" s="31">
        <f t="shared" si="3"/>
        <v>8</v>
      </c>
      <c r="W23" s="34">
        <f t="shared" si="8"/>
        <v>96</v>
      </c>
      <c r="X23" s="23" t="s">
        <v>78</v>
      </c>
      <c r="Y23" s="49"/>
      <c r="Z23" s="7" t="s">
        <v>309</v>
      </c>
      <c r="AA23" s="31">
        <f t="shared" si="4"/>
        <v>0</v>
      </c>
      <c r="AB23" s="34">
        <f t="shared" si="12"/>
        <v>78</v>
      </c>
      <c r="AC23" s="23" t="s">
        <v>78</v>
      </c>
      <c r="AD23" s="49"/>
      <c r="AE23" s="7" t="s">
        <v>415</v>
      </c>
      <c r="AF23" s="31">
        <f t="shared" si="5"/>
        <v>0</v>
      </c>
      <c r="AG23" s="34">
        <f t="shared" si="13"/>
        <v>77</v>
      </c>
      <c r="AH23" s="23" t="s">
        <v>78</v>
      </c>
      <c r="AI23" s="49" t="s">
        <v>416</v>
      </c>
      <c r="AJ23" s="7">
        <v>4</v>
      </c>
      <c r="AK23" s="31">
        <f t="shared" si="6"/>
        <v>5</v>
      </c>
      <c r="AL23" s="34">
        <f t="shared" si="14"/>
        <v>80</v>
      </c>
      <c r="AM23" s="23" t="s">
        <v>78</v>
      </c>
      <c r="AN23" s="49" t="s">
        <v>417</v>
      </c>
      <c r="AO23" s="7">
        <v>2</v>
      </c>
      <c r="AP23" s="31">
        <f t="shared" si="7"/>
        <v>7</v>
      </c>
      <c r="AQ23" s="34">
        <f t="shared" si="15"/>
        <v>79</v>
      </c>
      <c r="AT23" s="45"/>
      <c r="AU23" s="45"/>
    </row>
    <row r="24" spans="1:47" ht="24" customHeight="1">
      <c r="A24" s="10">
        <v>20</v>
      </c>
      <c r="B24" s="11" t="s">
        <v>49</v>
      </c>
      <c r="C24" s="57" t="s">
        <v>101</v>
      </c>
      <c r="D24" s="23" t="s">
        <v>78</v>
      </c>
      <c r="E24" s="49"/>
      <c r="F24" s="7" t="s">
        <v>309</v>
      </c>
      <c r="G24" s="31">
        <f t="shared" si="0"/>
        <v>0</v>
      </c>
      <c r="H24" s="34">
        <f t="shared" si="9"/>
        <v>68</v>
      </c>
      <c r="I24" s="23" t="s">
        <v>78</v>
      </c>
      <c r="J24" s="49"/>
      <c r="K24" s="7" t="s">
        <v>309</v>
      </c>
      <c r="L24" s="31">
        <f t="shared" si="1"/>
        <v>0</v>
      </c>
      <c r="M24" s="34">
        <f t="shared" si="10"/>
        <v>78</v>
      </c>
      <c r="N24" s="23" t="s">
        <v>78</v>
      </c>
      <c r="O24" s="49"/>
      <c r="P24" s="7" t="s">
        <v>309</v>
      </c>
      <c r="Q24" s="31">
        <f t="shared" si="2"/>
        <v>0</v>
      </c>
      <c r="R24" s="34">
        <f t="shared" si="11"/>
        <v>62</v>
      </c>
      <c r="S24" s="23" t="s">
        <v>78</v>
      </c>
      <c r="T24" s="49"/>
      <c r="U24" s="7" t="s">
        <v>309</v>
      </c>
      <c r="V24" s="31">
        <f t="shared" si="3"/>
        <v>0</v>
      </c>
      <c r="W24" s="34">
        <f t="shared" si="8"/>
        <v>96</v>
      </c>
      <c r="X24" s="23" t="s">
        <v>78</v>
      </c>
      <c r="Y24" s="49" t="s">
        <v>418</v>
      </c>
      <c r="Z24" s="7">
        <v>1</v>
      </c>
      <c r="AA24" s="31">
        <f t="shared" si="4"/>
        <v>8</v>
      </c>
      <c r="AB24" s="34">
        <f t="shared" si="12"/>
        <v>86</v>
      </c>
      <c r="AC24" s="23" t="s">
        <v>78</v>
      </c>
      <c r="AD24" s="49"/>
      <c r="AE24" s="7" t="s">
        <v>415</v>
      </c>
      <c r="AF24" s="31">
        <f t="shared" si="5"/>
        <v>0</v>
      </c>
      <c r="AG24" s="34">
        <f t="shared" si="13"/>
        <v>77</v>
      </c>
      <c r="AH24" s="23" t="s">
        <v>78</v>
      </c>
      <c r="AI24" s="49" t="s">
        <v>419</v>
      </c>
      <c r="AJ24" s="7">
        <v>2</v>
      </c>
      <c r="AK24" s="31">
        <f t="shared" si="6"/>
        <v>7</v>
      </c>
      <c r="AL24" s="34">
        <f t="shared" si="14"/>
        <v>87</v>
      </c>
      <c r="AM24" s="23" t="s">
        <v>78</v>
      </c>
      <c r="AN24" s="49"/>
      <c r="AO24" s="7" t="s">
        <v>309</v>
      </c>
      <c r="AP24" s="31">
        <f t="shared" si="7"/>
        <v>0</v>
      </c>
      <c r="AQ24" s="34">
        <f t="shared" si="15"/>
        <v>79</v>
      </c>
      <c r="AT24" s="45"/>
      <c r="AU24" s="45"/>
    </row>
    <row r="25" spans="1:47" ht="24" customHeight="1">
      <c r="A25" s="10">
        <v>21</v>
      </c>
      <c r="B25" s="11" t="s">
        <v>50</v>
      </c>
      <c r="C25" s="57" t="s">
        <v>102</v>
      </c>
      <c r="D25" s="23" t="s">
        <v>144</v>
      </c>
      <c r="E25" s="49" t="s">
        <v>420</v>
      </c>
      <c r="F25" s="7">
        <v>3</v>
      </c>
      <c r="G25" s="31">
        <f t="shared" si="0"/>
        <v>6</v>
      </c>
      <c r="H25" s="34">
        <f t="shared" si="9"/>
        <v>74</v>
      </c>
      <c r="I25" s="23" t="s">
        <v>662</v>
      </c>
      <c r="J25" s="49" t="s">
        <v>421</v>
      </c>
      <c r="K25" s="7">
        <v>5</v>
      </c>
      <c r="L25" s="31">
        <f t="shared" si="1"/>
        <v>4</v>
      </c>
      <c r="M25" s="34">
        <f t="shared" si="10"/>
        <v>82</v>
      </c>
      <c r="N25" s="23" t="s">
        <v>168</v>
      </c>
      <c r="O25" s="49" t="s">
        <v>422</v>
      </c>
      <c r="P25" s="7">
        <v>6</v>
      </c>
      <c r="Q25" s="31">
        <f t="shared" si="2"/>
        <v>3</v>
      </c>
      <c r="R25" s="34">
        <f t="shared" si="11"/>
        <v>65</v>
      </c>
      <c r="S25" s="23" t="s">
        <v>643</v>
      </c>
      <c r="T25" s="49" t="s">
        <v>423</v>
      </c>
      <c r="U25" s="7">
        <v>2</v>
      </c>
      <c r="V25" s="31">
        <f t="shared" si="3"/>
        <v>7</v>
      </c>
      <c r="W25" s="34">
        <f t="shared" si="8"/>
        <v>103</v>
      </c>
      <c r="X25" s="23" t="s">
        <v>199</v>
      </c>
      <c r="Y25" s="49" t="s">
        <v>352</v>
      </c>
      <c r="Z25" s="7" t="s">
        <v>288</v>
      </c>
      <c r="AA25" s="31">
        <f t="shared" si="4"/>
        <v>0</v>
      </c>
      <c r="AB25" s="34">
        <f t="shared" si="12"/>
        <v>86</v>
      </c>
      <c r="AC25" s="23" t="s">
        <v>221</v>
      </c>
      <c r="AD25" s="49" t="s">
        <v>424</v>
      </c>
      <c r="AE25" s="7">
        <v>1</v>
      </c>
      <c r="AF25" s="31">
        <f t="shared" si="5"/>
        <v>8</v>
      </c>
      <c r="AG25" s="34">
        <f t="shared" si="13"/>
        <v>85</v>
      </c>
      <c r="AH25" s="23" t="s">
        <v>246</v>
      </c>
      <c r="AI25" s="49" t="s">
        <v>425</v>
      </c>
      <c r="AJ25" s="7">
        <v>7</v>
      </c>
      <c r="AK25" s="31">
        <f t="shared" si="6"/>
        <v>2</v>
      </c>
      <c r="AL25" s="34">
        <f t="shared" si="14"/>
        <v>89</v>
      </c>
      <c r="AM25" s="23" t="s">
        <v>672</v>
      </c>
      <c r="AN25" s="49" t="s">
        <v>426</v>
      </c>
      <c r="AO25" s="7">
        <v>4</v>
      </c>
      <c r="AP25" s="31">
        <f t="shared" si="7"/>
        <v>5</v>
      </c>
      <c r="AQ25" s="34">
        <f t="shared" si="15"/>
        <v>84</v>
      </c>
      <c r="AT25" s="45"/>
      <c r="AU25" s="45"/>
    </row>
    <row r="26" spans="1:47" ht="24" customHeight="1">
      <c r="A26" s="10">
        <v>22</v>
      </c>
      <c r="B26" s="11" t="s">
        <v>51</v>
      </c>
      <c r="C26" s="57" t="s">
        <v>103</v>
      </c>
      <c r="D26" s="23" t="s">
        <v>145</v>
      </c>
      <c r="E26" s="49" t="s">
        <v>427</v>
      </c>
      <c r="F26" s="7">
        <v>4</v>
      </c>
      <c r="G26" s="31">
        <f t="shared" si="0"/>
        <v>5</v>
      </c>
      <c r="H26" s="34">
        <f t="shared" si="9"/>
        <v>79</v>
      </c>
      <c r="I26" s="23" t="s">
        <v>663</v>
      </c>
      <c r="J26" s="49" t="s">
        <v>428</v>
      </c>
      <c r="K26" s="7">
        <v>7</v>
      </c>
      <c r="L26" s="31">
        <f t="shared" si="1"/>
        <v>2</v>
      </c>
      <c r="M26" s="34">
        <f t="shared" si="10"/>
        <v>84</v>
      </c>
      <c r="N26" s="23" t="s">
        <v>167</v>
      </c>
      <c r="O26" s="49" t="s">
        <v>429</v>
      </c>
      <c r="P26" s="7">
        <v>3</v>
      </c>
      <c r="Q26" s="31">
        <f t="shared" si="2"/>
        <v>6</v>
      </c>
      <c r="R26" s="34">
        <f t="shared" si="11"/>
        <v>71</v>
      </c>
      <c r="S26" s="23" t="s">
        <v>644</v>
      </c>
      <c r="T26" s="49" t="s">
        <v>433</v>
      </c>
      <c r="U26" s="7">
        <v>1</v>
      </c>
      <c r="V26" s="31">
        <f t="shared" si="3"/>
        <v>8</v>
      </c>
      <c r="W26" s="34">
        <f t="shared" si="8"/>
        <v>111</v>
      </c>
      <c r="X26" s="23" t="s">
        <v>200</v>
      </c>
      <c r="Y26" s="49"/>
      <c r="Z26" s="7" t="s">
        <v>309</v>
      </c>
      <c r="AA26" s="31">
        <f t="shared" si="4"/>
        <v>0</v>
      </c>
      <c r="AB26" s="34">
        <f t="shared" si="12"/>
        <v>86</v>
      </c>
      <c r="AC26" s="23" t="s">
        <v>222</v>
      </c>
      <c r="AD26" s="49" t="s">
        <v>430</v>
      </c>
      <c r="AE26" s="7">
        <v>2</v>
      </c>
      <c r="AF26" s="31">
        <f t="shared" si="5"/>
        <v>7</v>
      </c>
      <c r="AG26" s="34">
        <f t="shared" si="13"/>
        <v>92</v>
      </c>
      <c r="AH26" s="23" t="s">
        <v>247</v>
      </c>
      <c r="AI26" s="49" t="s">
        <v>431</v>
      </c>
      <c r="AJ26" s="7">
        <v>5</v>
      </c>
      <c r="AK26" s="31">
        <f t="shared" si="6"/>
        <v>4</v>
      </c>
      <c r="AL26" s="34">
        <f t="shared" si="14"/>
        <v>93</v>
      </c>
      <c r="AM26" s="23" t="s">
        <v>274</v>
      </c>
      <c r="AN26" s="49" t="s">
        <v>432</v>
      </c>
      <c r="AO26" s="7">
        <v>6</v>
      </c>
      <c r="AP26" s="31">
        <f t="shared" si="7"/>
        <v>3</v>
      </c>
      <c r="AQ26" s="34">
        <f t="shared" si="15"/>
        <v>87</v>
      </c>
      <c r="AT26" s="45"/>
      <c r="AU26" s="45"/>
    </row>
    <row r="27" spans="1:47" ht="24" customHeight="1">
      <c r="A27" s="10">
        <v>23</v>
      </c>
      <c r="B27" s="11" t="s">
        <v>52</v>
      </c>
      <c r="C27" s="57" t="s">
        <v>104</v>
      </c>
      <c r="D27" s="23" t="s">
        <v>132</v>
      </c>
      <c r="E27" s="49" t="s">
        <v>434</v>
      </c>
      <c r="F27" s="7">
        <v>2</v>
      </c>
      <c r="G27" s="31">
        <f t="shared" si="0"/>
        <v>7</v>
      </c>
      <c r="H27" s="34">
        <f t="shared" si="9"/>
        <v>86</v>
      </c>
      <c r="I27" s="23" t="s">
        <v>653</v>
      </c>
      <c r="J27" s="49" t="s">
        <v>435</v>
      </c>
      <c r="K27" s="7">
        <v>3</v>
      </c>
      <c r="L27" s="31">
        <f t="shared" si="1"/>
        <v>6</v>
      </c>
      <c r="M27" s="34">
        <f t="shared" si="10"/>
        <v>90</v>
      </c>
      <c r="N27" s="23" t="s">
        <v>173</v>
      </c>
      <c r="O27" s="49" t="s">
        <v>436</v>
      </c>
      <c r="P27" s="7">
        <v>5</v>
      </c>
      <c r="Q27" s="31">
        <f t="shared" si="2"/>
        <v>4</v>
      </c>
      <c r="R27" s="34">
        <f t="shared" si="11"/>
        <v>75</v>
      </c>
      <c r="S27" s="23" t="s">
        <v>645</v>
      </c>
      <c r="T27" s="49" t="s">
        <v>437</v>
      </c>
      <c r="U27" s="7" t="s">
        <v>288</v>
      </c>
      <c r="V27" s="31">
        <f t="shared" si="3"/>
        <v>0</v>
      </c>
      <c r="W27" s="34">
        <f t="shared" si="8"/>
        <v>111</v>
      </c>
      <c r="X27" s="23" t="s">
        <v>190</v>
      </c>
      <c r="Y27" s="49" t="s">
        <v>438</v>
      </c>
      <c r="Z27" s="7">
        <v>4</v>
      </c>
      <c r="AA27" s="31">
        <f t="shared" si="4"/>
        <v>5</v>
      </c>
      <c r="AB27" s="34">
        <f t="shared" si="12"/>
        <v>91</v>
      </c>
      <c r="AC27" s="23" t="s">
        <v>223</v>
      </c>
      <c r="AD27" s="49" t="s">
        <v>439</v>
      </c>
      <c r="AE27" s="7" t="s">
        <v>288</v>
      </c>
      <c r="AF27" s="31">
        <f t="shared" si="5"/>
        <v>0</v>
      </c>
      <c r="AG27" s="34">
        <f t="shared" si="13"/>
        <v>92</v>
      </c>
      <c r="AH27" s="23" t="s">
        <v>248</v>
      </c>
      <c r="AI27" s="49" t="s">
        <v>440</v>
      </c>
      <c r="AJ27" s="7">
        <v>1</v>
      </c>
      <c r="AK27" s="31">
        <f t="shared" si="6"/>
        <v>8</v>
      </c>
      <c r="AL27" s="34">
        <f t="shared" si="14"/>
        <v>101</v>
      </c>
      <c r="AM27" s="23" t="s">
        <v>275</v>
      </c>
      <c r="AN27" s="49" t="s">
        <v>441</v>
      </c>
      <c r="AO27" s="7" t="s">
        <v>288</v>
      </c>
      <c r="AP27" s="31">
        <f t="shared" si="7"/>
        <v>0</v>
      </c>
      <c r="AQ27" s="34">
        <f t="shared" si="15"/>
        <v>87</v>
      </c>
      <c r="AT27" s="45"/>
      <c r="AU27" s="45"/>
    </row>
    <row r="28" spans="1:47" ht="24" customHeight="1">
      <c r="A28" s="10">
        <v>24</v>
      </c>
      <c r="B28" s="11" t="s">
        <v>53</v>
      </c>
      <c r="C28" s="57" t="s">
        <v>105</v>
      </c>
      <c r="D28" s="23" t="s">
        <v>146</v>
      </c>
      <c r="E28" s="49" t="s">
        <v>442</v>
      </c>
      <c r="F28" s="7">
        <v>7</v>
      </c>
      <c r="G28" s="31">
        <f t="shared" si="0"/>
        <v>2</v>
      </c>
      <c r="H28" s="34">
        <f t="shared" si="9"/>
        <v>88</v>
      </c>
      <c r="I28" s="23" t="s">
        <v>664</v>
      </c>
      <c r="J28" s="49" t="s">
        <v>443</v>
      </c>
      <c r="K28" s="7">
        <v>4</v>
      </c>
      <c r="L28" s="31">
        <f t="shared" si="1"/>
        <v>5</v>
      </c>
      <c r="M28" s="34">
        <f t="shared" si="10"/>
        <v>95</v>
      </c>
      <c r="N28" s="23" t="s">
        <v>169</v>
      </c>
      <c r="O28" s="49" t="s">
        <v>444</v>
      </c>
      <c r="P28" s="7">
        <v>8</v>
      </c>
      <c r="Q28" s="31">
        <f t="shared" si="2"/>
        <v>1</v>
      </c>
      <c r="R28" s="34">
        <f t="shared" si="11"/>
        <v>76</v>
      </c>
      <c r="S28" s="23" t="s">
        <v>638</v>
      </c>
      <c r="T28" s="49" t="s">
        <v>445</v>
      </c>
      <c r="U28" s="7">
        <v>2</v>
      </c>
      <c r="V28" s="31">
        <f t="shared" si="3"/>
        <v>7</v>
      </c>
      <c r="W28" s="34">
        <f t="shared" si="8"/>
        <v>118</v>
      </c>
      <c r="X28" s="23" t="s">
        <v>191</v>
      </c>
      <c r="Y28" s="49" t="s">
        <v>446</v>
      </c>
      <c r="Z28" s="7">
        <v>3</v>
      </c>
      <c r="AA28" s="31">
        <f t="shared" si="4"/>
        <v>6</v>
      </c>
      <c r="AB28" s="34">
        <f t="shared" si="12"/>
        <v>97</v>
      </c>
      <c r="AC28" s="23" t="s">
        <v>224</v>
      </c>
      <c r="AD28" s="49" t="s">
        <v>447</v>
      </c>
      <c r="AE28" s="7">
        <v>1</v>
      </c>
      <c r="AF28" s="31">
        <f t="shared" si="5"/>
        <v>8</v>
      </c>
      <c r="AG28" s="34">
        <f t="shared" si="13"/>
        <v>100</v>
      </c>
      <c r="AH28" s="23" t="s">
        <v>249</v>
      </c>
      <c r="AI28" s="49" t="s">
        <v>448</v>
      </c>
      <c r="AJ28" s="7">
        <v>6</v>
      </c>
      <c r="AK28" s="31">
        <f t="shared" si="6"/>
        <v>3</v>
      </c>
      <c r="AL28" s="34">
        <f t="shared" si="14"/>
        <v>104</v>
      </c>
      <c r="AM28" s="23" t="s">
        <v>262</v>
      </c>
      <c r="AN28" s="49" t="s">
        <v>449</v>
      </c>
      <c r="AO28" s="7">
        <v>5</v>
      </c>
      <c r="AP28" s="31">
        <f t="shared" si="7"/>
        <v>4</v>
      </c>
      <c r="AQ28" s="34">
        <f t="shared" si="15"/>
        <v>91</v>
      </c>
      <c r="AT28" s="45"/>
      <c r="AU28" s="45"/>
    </row>
    <row r="29" spans="1:47" ht="24" customHeight="1">
      <c r="A29" s="10">
        <v>25</v>
      </c>
      <c r="B29" s="11" t="s">
        <v>54</v>
      </c>
      <c r="C29" s="57" t="s">
        <v>106</v>
      </c>
      <c r="D29" s="23" t="s">
        <v>147</v>
      </c>
      <c r="E29" s="49" t="s">
        <v>450</v>
      </c>
      <c r="F29" s="7">
        <v>2</v>
      </c>
      <c r="G29" s="31">
        <f t="shared" si="0"/>
        <v>7</v>
      </c>
      <c r="H29" s="34">
        <f t="shared" si="9"/>
        <v>95</v>
      </c>
      <c r="I29" s="23" t="s">
        <v>665</v>
      </c>
      <c r="J29" s="49" t="s">
        <v>451</v>
      </c>
      <c r="K29" s="7">
        <v>3</v>
      </c>
      <c r="L29" s="31">
        <f t="shared" si="1"/>
        <v>6</v>
      </c>
      <c r="M29" s="34">
        <f t="shared" si="10"/>
        <v>101</v>
      </c>
      <c r="N29" s="23" t="s">
        <v>174</v>
      </c>
      <c r="O29" s="49" t="s">
        <v>452</v>
      </c>
      <c r="P29" s="7">
        <v>5</v>
      </c>
      <c r="Q29" s="31">
        <f t="shared" si="2"/>
        <v>4</v>
      </c>
      <c r="R29" s="34">
        <f t="shared" si="11"/>
        <v>80</v>
      </c>
      <c r="S29" s="23" t="s">
        <v>629</v>
      </c>
      <c r="T29" s="49" t="s">
        <v>453</v>
      </c>
      <c r="U29" s="7">
        <v>1</v>
      </c>
      <c r="V29" s="31">
        <f t="shared" si="3"/>
        <v>8</v>
      </c>
      <c r="W29" s="34">
        <f t="shared" si="8"/>
        <v>126</v>
      </c>
      <c r="X29" s="23" t="s">
        <v>199</v>
      </c>
      <c r="Y29" s="49" t="s">
        <v>454</v>
      </c>
      <c r="Z29" s="7">
        <v>8</v>
      </c>
      <c r="AA29" s="31">
        <f t="shared" si="4"/>
        <v>1</v>
      </c>
      <c r="AB29" s="34">
        <f t="shared" si="12"/>
        <v>98</v>
      </c>
      <c r="AC29" s="23" t="s">
        <v>225</v>
      </c>
      <c r="AD29" s="49" t="s">
        <v>455</v>
      </c>
      <c r="AE29" s="7">
        <v>4</v>
      </c>
      <c r="AF29" s="31">
        <f t="shared" si="5"/>
        <v>5</v>
      </c>
      <c r="AG29" s="34">
        <f t="shared" si="13"/>
        <v>105</v>
      </c>
      <c r="AH29" s="23" t="s">
        <v>250</v>
      </c>
      <c r="AI29" s="49" t="s">
        <v>456</v>
      </c>
      <c r="AJ29" s="7">
        <v>7</v>
      </c>
      <c r="AK29" s="31">
        <f t="shared" si="6"/>
        <v>2</v>
      </c>
      <c r="AL29" s="34">
        <f t="shared" si="14"/>
        <v>106</v>
      </c>
      <c r="AM29" s="23" t="s">
        <v>272</v>
      </c>
      <c r="AN29" s="49" t="s">
        <v>457</v>
      </c>
      <c r="AO29" s="7">
        <v>6</v>
      </c>
      <c r="AP29" s="31">
        <f t="shared" si="7"/>
        <v>3</v>
      </c>
      <c r="AQ29" s="34">
        <f t="shared" si="15"/>
        <v>94</v>
      </c>
      <c r="AT29" s="45"/>
      <c r="AU29" s="45"/>
    </row>
    <row r="30" spans="1:47" ht="24" customHeight="1" thickBot="1">
      <c r="A30" s="18">
        <v>26</v>
      </c>
      <c r="B30" s="19" t="s">
        <v>55</v>
      </c>
      <c r="C30" s="57" t="s">
        <v>107</v>
      </c>
      <c r="D30" s="24" t="s">
        <v>143</v>
      </c>
      <c r="E30" s="50" t="s">
        <v>458</v>
      </c>
      <c r="F30" s="20">
        <v>6</v>
      </c>
      <c r="G30" s="35">
        <f t="shared" si="0"/>
        <v>3</v>
      </c>
      <c r="H30" s="36">
        <f t="shared" si="9"/>
        <v>98</v>
      </c>
      <c r="I30" s="24" t="s">
        <v>666</v>
      </c>
      <c r="J30" s="50" t="s">
        <v>459</v>
      </c>
      <c r="K30" s="20">
        <v>5</v>
      </c>
      <c r="L30" s="35">
        <f t="shared" si="1"/>
        <v>4</v>
      </c>
      <c r="M30" s="36">
        <f t="shared" si="10"/>
        <v>105</v>
      </c>
      <c r="N30" s="24" t="s">
        <v>175</v>
      </c>
      <c r="O30" s="50" t="s">
        <v>460</v>
      </c>
      <c r="P30" s="7">
        <v>8</v>
      </c>
      <c r="Q30" s="35">
        <f t="shared" si="2"/>
        <v>1</v>
      </c>
      <c r="R30" s="36">
        <f t="shared" si="11"/>
        <v>81</v>
      </c>
      <c r="S30" s="24" t="s">
        <v>630</v>
      </c>
      <c r="T30" s="50" t="s">
        <v>461</v>
      </c>
      <c r="U30" s="20">
        <v>1</v>
      </c>
      <c r="V30" s="35">
        <f t="shared" si="3"/>
        <v>8</v>
      </c>
      <c r="W30" s="36">
        <f t="shared" si="8"/>
        <v>134</v>
      </c>
      <c r="X30" s="24" t="s">
        <v>201</v>
      </c>
      <c r="Y30" s="50" t="s">
        <v>462</v>
      </c>
      <c r="Z30" s="20">
        <v>2</v>
      </c>
      <c r="AA30" s="35">
        <f t="shared" si="4"/>
        <v>7</v>
      </c>
      <c r="AB30" s="36">
        <f t="shared" si="12"/>
        <v>105</v>
      </c>
      <c r="AC30" s="24" t="s">
        <v>226</v>
      </c>
      <c r="AD30" s="50" t="s">
        <v>463</v>
      </c>
      <c r="AE30" s="20">
        <v>3</v>
      </c>
      <c r="AF30" s="35">
        <f t="shared" si="5"/>
        <v>6</v>
      </c>
      <c r="AG30" s="36">
        <f t="shared" si="13"/>
        <v>111</v>
      </c>
      <c r="AH30" s="24" t="s">
        <v>251</v>
      </c>
      <c r="AI30" s="50" t="s">
        <v>464</v>
      </c>
      <c r="AJ30" s="20">
        <v>4</v>
      </c>
      <c r="AK30" s="35">
        <f t="shared" si="6"/>
        <v>5</v>
      </c>
      <c r="AL30" s="36">
        <f t="shared" si="14"/>
        <v>111</v>
      </c>
      <c r="AM30" s="24" t="s">
        <v>266</v>
      </c>
      <c r="AN30" s="50" t="s">
        <v>465</v>
      </c>
      <c r="AO30" s="20">
        <v>7</v>
      </c>
      <c r="AP30" s="35">
        <f t="shared" si="7"/>
        <v>2</v>
      </c>
      <c r="AQ30" s="36">
        <f t="shared" si="15"/>
        <v>96</v>
      </c>
      <c r="AT30" s="45"/>
      <c r="AU30" s="45"/>
    </row>
    <row r="31" spans="1:47" s="38" customFormat="1" ht="13.5" thickBot="1">
      <c r="A31" s="37"/>
      <c r="B31" s="13" t="s">
        <v>13</v>
      </c>
      <c r="C31" s="57"/>
      <c r="D31" s="83">
        <f>H30</f>
        <v>98</v>
      </c>
      <c r="E31" s="83"/>
      <c r="F31" s="83"/>
      <c r="G31" s="83"/>
      <c r="H31" s="83"/>
      <c r="I31" s="83">
        <f>M30</f>
        <v>105</v>
      </c>
      <c r="J31" s="83"/>
      <c r="K31" s="83"/>
      <c r="L31" s="83"/>
      <c r="M31" s="83"/>
      <c r="N31" s="83">
        <f>R30</f>
        <v>81</v>
      </c>
      <c r="O31" s="83"/>
      <c r="P31" s="83"/>
      <c r="Q31" s="83"/>
      <c r="R31" s="83"/>
      <c r="S31" s="83">
        <f>W30</f>
        <v>134</v>
      </c>
      <c r="T31" s="83"/>
      <c r="U31" s="83"/>
      <c r="V31" s="83"/>
      <c r="W31" s="83"/>
      <c r="X31" s="83">
        <f>AB30</f>
        <v>105</v>
      </c>
      <c r="Y31" s="83"/>
      <c r="Z31" s="83"/>
      <c r="AA31" s="83"/>
      <c r="AB31" s="83"/>
      <c r="AC31" s="83">
        <f>AG30</f>
        <v>111</v>
      </c>
      <c r="AD31" s="83"/>
      <c r="AE31" s="83"/>
      <c r="AF31" s="83"/>
      <c r="AG31" s="83"/>
      <c r="AH31" s="83">
        <f>AL30</f>
        <v>111</v>
      </c>
      <c r="AI31" s="83"/>
      <c r="AJ31" s="83"/>
      <c r="AK31" s="83"/>
      <c r="AL31" s="83"/>
      <c r="AM31" s="83">
        <f>AQ30</f>
        <v>96</v>
      </c>
      <c r="AN31" s="83"/>
      <c r="AO31" s="83"/>
      <c r="AP31" s="83"/>
      <c r="AQ31" s="83"/>
      <c r="AT31" s="44"/>
      <c r="AU31" s="44"/>
    </row>
    <row r="32" spans="3:47" ht="13.5" thickBot="1">
      <c r="C32" s="57"/>
      <c r="AN32" s="53"/>
      <c r="AT32" s="43"/>
      <c r="AU32" s="43"/>
    </row>
    <row r="33" spans="1:43" ht="13.5" thickBot="1">
      <c r="A33" s="14" t="str">
        <f>A2</f>
        <v>No.</v>
      </c>
      <c r="B33" s="13" t="str">
        <f>B2</f>
        <v>Event</v>
      </c>
      <c r="C33" s="57"/>
      <c r="D33" s="84" t="str">
        <f>D3</f>
        <v>Buckingham</v>
      </c>
      <c r="E33" s="84"/>
      <c r="F33" s="84"/>
      <c r="G33" s="84"/>
      <c r="H33" s="84"/>
      <c r="I33" s="84" t="str">
        <f>I3</f>
        <v>Henley</v>
      </c>
      <c r="J33" s="84"/>
      <c r="K33" s="84"/>
      <c r="L33" s="84"/>
      <c r="M33" s="84"/>
      <c r="N33" s="84" t="str">
        <f>N3</f>
        <v>Tring</v>
      </c>
      <c r="O33" s="84"/>
      <c r="P33" s="84"/>
      <c r="Q33" s="84"/>
      <c r="R33" s="84"/>
      <c r="S33" s="84" t="str">
        <f>S3</f>
        <v>Four Shires</v>
      </c>
      <c r="T33" s="84"/>
      <c r="U33" s="84"/>
      <c r="V33" s="84"/>
      <c r="W33" s="84"/>
      <c r="X33" s="84" t="str">
        <f>X3</f>
        <v>City of Oxford</v>
      </c>
      <c r="Y33" s="84"/>
      <c r="Z33" s="84"/>
      <c r="AA33" s="84"/>
      <c r="AB33" s="84"/>
      <c r="AC33" s="84" t="str">
        <f>AC3</f>
        <v>Bicester</v>
      </c>
      <c r="AD33" s="84"/>
      <c r="AE33" s="84"/>
      <c r="AF33" s="84"/>
      <c r="AG33" s="84"/>
      <c r="AH33" s="84" t="str">
        <f>AH3</f>
        <v>Kings Langley</v>
      </c>
      <c r="AI33" s="84"/>
      <c r="AJ33" s="84"/>
      <c r="AK33" s="84"/>
      <c r="AL33" s="84"/>
      <c r="AM33" s="84" t="str">
        <f>AM3</f>
        <v>Newport Pagnal</v>
      </c>
      <c r="AN33" s="84"/>
      <c r="AO33" s="84"/>
      <c r="AP33" s="84"/>
      <c r="AQ33" s="84"/>
    </row>
    <row r="34" spans="1:47" s="5" customFormat="1" ht="25.5">
      <c r="A34" s="1"/>
      <c r="B34" s="15" t="s">
        <v>14</v>
      </c>
      <c r="C34" s="57"/>
      <c r="D34" s="22" t="s">
        <v>15</v>
      </c>
      <c r="E34" s="48"/>
      <c r="F34" s="3" t="s">
        <v>16</v>
      </c>
      <c r="G34" s="3" t="s">
        <v>15</v>
      </c>
      <c r="H34" s="32">
        <f>D31</f>
        <v>98</v>
      </c>
      <c r="I34" s="22" t="s">
        <v>15</v>
      </c>
      <c r="J34" s="48"/>
      <c r="K34" s="3" t="s">
        <v>16</v>
      </c>
      <c r="L34" s="3" t="s">
        <v>15</v>
      </c>
      <c r="M34" s="32">
        <f>I31</f>
        <v>105</v>
      </c>
      <c r="N34" s="22" t="s">
        <v>15</v>
      </c>
      <c r="O34" s="48"/>
      <c r="P34" s="3" t="s">
        <v>16</v>
      </c>
      <c r="Q34" s="3" t="s">
        <v>15</v>
      </c>
      <c r="R34" s="32">
        <f>N31</f>
        <v>81</v>
      </c>
      <c r="S34" s="22" t="s">
        <v>15</v>
      </c>
      <c r="T34" s="48"/>
      <c r="U34" s="3" t="s">
        <v>16</v>
      </c>
      <c r="V34" s="3" t="s">
        <v>15</v>
      </c>
      <c r="W34" s="32">
        <f>S31</f>
        <v>134</v>
      </c>
      <c r="X34" s="22" t="s">
        <v>15</v>
      </c>
      <c r="Y34" s="48"/>
      <c r="Z34" s="3" t="s">
        <v>16</v>
      </c>
      <c r="AA34" s="3" t="s">
        <v>15</v>
      </c>
      <c r="AB34" s="32">
        <f>X31</f>
        <v>105</v>
      </c>
      <c r="AC34" s="22" t="s">
        <v>15</v>
      </c>
      <c r="AD34" s="48"/>
      <c r="AE34" s="3" t="s">
        <v>16</v>
      </c>
      <c r="AF34" s="3" t="s">
        <v>15</v>
      </c>
      <c r="AG34" s="32">
        <f>AC31</f>
        <v>111</v>
      </c>
      <c r="AH34" s="22" t="s">
        <v>15</v>
      </c>
      <c r="AI34" s="48"/>
      <c r="AJ34" s="3" t="s">
        <v>16</v>
      </c>
      <c r="AK34" s="3" t="s">
        <v>15</v>
      </c>
      <c r="AL34" s="32">
        <f>AH31</f>
        <v>111</v>
      </c>
      <c r="AM34" s="22" t="s">
        <v>15</v>
      </c>
      <c r="AN34" s="48"/>
      <c r="AO34" s="3" t="s">
        <v>16</v>
      </c>
      <c r="AP34" s="3" t="s">
        <v>15</v>
      </c>
      <c r="AQ34" s="32">
        <f>AM31</f>
        <v>96</v>
      </c>
      <c r="AT34" s="4"/>
      <c r="AU34" s="4"/>
    </row>
    <row r="35" spans="1:47" s="5" customFormat="1" ht="24" customHeight="1">
      <c r="A35" s="10">
        <v>27</v>
      </c>
      <c r="B35" s="11" t="s">
        <v>56</v>
      </c>
      <c r="C35" s="57" t="s">
        <v>108</v>
      </c>
      <c r="D35" s="23" t="s">
        <v>148</v>
      </c>
      <c r="E35" s="49" t="s">
        <v>466</v>
      </c>
      <c r="F35" s="7">
        <v>3</v>
      </c>
      <c r="G35" s="31">
        <f aca="true" t="shared" si="16" ref="G35:G58">VLOOKUP(F35,$AT$35:$AU$47,2)</f>
        <v>6</v>
      </c>
      <c r="H35" s="34">
        <f>H34+G35</f>
        <v>104</v>
      </c>
      <c r="I35" s="23" t="s">
        <v>667</v>
      </c>
      <c r="J35" s="49" t="s">
        <v>467</v>
      </c>
      <c r="K35" s="7" t="s">
        <v>288</v>
      </c>
      <c r="L35" s="31">
        <f aca="true" t="shared" si="17" ref="L35:L58">VLOOKUP(K35,$AT$35:$AU$47,2)</f>
        <v>0</v>
      </c>
      <c r="M35" s="34">
        <f>M34+L35</f>
        <v>105</v>
      </c>
      <c r="N35" s="23" t="s">
        <v>176</v>
      </c>
      <c r="O35" s="49" t="s">
        <v>468</v>
      </c>
      <c r="P35" s="7">
        <v>2</v>
      </c>
      <c r="Q35" s="31">
        <f aca="true" t="shared" si="18" ref="Q35:Q58">VLOOKUP(P35,$AT$35:$AU$47,2)</f>
        <v>7</v>
      </c>
      <c r="R35" s="34">
        <f>R34+Q35</f>
        <v>88</v>
      </c>
      <c r="S35" s="23" t="s">
        <v>646</v>
      </c>
      <c r="T35" s="49" t="s">
        <v>469</v>
      </c>
      <c r="U35" s="7">
        <v>1</v>
      </c>
      <c r="V35" s="31">
        <f aca="true" t="shared" si="19" ref="V35:V58">VLOOKUP(U35,$AT$35:$AU$47,2)</f>
        <v>8</v>
      </c>
      <c r="W35" s="34">
        <f aca="true" t="shared" si="20" ref="W35:W58">W34+V35</f>
        <v>142</v>
      </c>
      <c r="X35" s="23" t="s">
        <v>202</v>
      </c>
      <c r="Y35" s="49" t="s">
        <v>470</v>
      </c>
      <c r="Z35" s="7" t="s">
        <v>288</v>
      </c>
      <c r="AA35" s="31">
        <f aca="true" t="shared" si="21" ref="AA35:AA58">VLOOKUP(Z35,$AT$35:$AU$47,2)</f>
        <v>0</v>
      </c>
      <c r="AB35" s="34">
        <f>AB34+AA35</f>
        <v>105</v>
      </c>
      <c r="AC35" s="23" t="s">
        <v>227</v>
      </c>
      <c r="AD35" s="49" t="s">
        <v>471</v>
      </c>
      <c r="AE35" s="7">
        <v>5</v>
      </c>
      <c r="AF35" s="31">
        <f aca="true" t="shared" si="22" ref="AF35:AF58">VLOOKUP(AE35,$AT$35:$AU$47,2)</f>
        <v>4</v>
      </c>
      <c r="AG35" s="34">
        <f>AG34+AF35</f>
        <v>115</v>
      </c>
      <c r="AH35" s="23" t="s">
        <v>252</v>
      </c>
      <c r="AI35" s="49" t="s">
        <v>472</v>
      </c>
      <c r="AJ35" s="7">
        <v>6</v>
      </c>
      <c r="AK35" s="31">
        <f aca="true" t="shared" si="23" ref="AK35:AK58">VLOOKUP(AJ35,$AT$35:$AU$47,2)</f>
        <v>3</v>
      </c>
      <c r="AL35" s="34">
        <f>AL34+AK35</f>
        <v>114</v>
      </c>
      <c r="AM35" s="23" t="s">
        <v>276</v>
      </c>
      <c r="AN35" s="49" t="s">
        <v>473</v>
      </c>
      <c r="AO35" s="7">
        <v>4</v>
      </c>
      <c r="AP35" s="31">
        <f aca="true" t="shared" si="24" ref="AP35:AP58">VLOOKUP(AO35,$AT$35:$AU$47,2)</f>
        <v>5</v>
      </c>
      <c r="AQ35" s="34">
        <f>AQ34+AP35</f>
        <v>101</v>
      </c>
      <c r="AT35" s="6">
        <v>1</v>
      </c>
      <c r="AU35" s="6">
        <v>8</v>
      </c>
    </row>
    <row r="36" spans="1:47" s="5" customFormat="1" ht="24" customHeight="1">
      <c r="A36" s="10">
        <v>28</v>
      </c>
      <c r="B36" s="11" t="s">
        <v>57</v>
      </c>
      <c r="C36" s="57" t="s">
        <v>108</v>
      </c>
      <c r="D36" s="23" t="s">
        <v>149</v>
      </c>
      <c r="E36" s="49" t="s">
        <v>474</v>
      </c>
      <c r="F36" s="7">
        <v>2</v>
      </c>
      <c r="G36" s="31">
        <f t="shared" si="16"/>
        <v>7</v>
      </c>
      <c r="H36" s="34">
        <f aca="true" t="shared" si="25" ref="H36:H58">H35+G36</f>
        <v>111</v>
      </c>
      <c r="I36" s="23" t="s">
        <v>656</v>
      </c>
      <c r="J36" s="49" t="s">
        <v>475</v>
      </c>
      <c r="K36" s="7">
        <v>3</v>
      </c>
      <c r="L36" s="31">
        <f t="shared" si="17"/>
        <v>6</v>
      </c>
      <c r="M36" s="34">
        <f aca="true" t="shared" si="26" ref="M36:M58">M35+L36</f>
        <v>111</v>
      </c>
      <c r="N36" s="23" t="s">
        <v>163</v>
      </c>
      <c r="O36" s="49" t="s">
        <v>476</v>
      </c>
      <c r="P36" s="7">
        <v>4</v>
      </c>
      <c r="Q36" s="31">
        <f t="shared" si="18"/>
        <v>5</v>
      </c>
      <c r="R36" s="34">
        <f aca="true" t="shared" si="27" ref="R36:R58">R35+Q36</f>
        <v>93</v>
      </c>
      <c r="S36" s="23" t="s">
        <v>632</v>
      </c>
      <c r="T36" s="49" t="s">
        <v>477</v>
      </c>
      <c r="U36" s="7">
        <v>5</v>
      </c>
      <c r="V36" s="31">
        <f t="shared" si="19"/>
        <v>4</v>
      </c>
      <c r="W36" s="34">
        <f t="shared" si="20"/>
        <v>146</v>
      </c>
      <c r="X36" s="23" t="s">
        <v>203</v>
      </c>
      <c r="Y36" s="49" t="s">
        <v>478</v>
      </c>
      <c r="Z36" s="7" t="s">
        <v>288</v>
      </c>
      <c r="AA36" s="31">
        <f t="shared" si="21"/>
        <v>0</v>
      </c>
      <c r="AB36" s="34">
        <f aca="true" t="shared" si="28" ref="AB36:AB58">AB35+AA36</f>
        <v>105</v>
      </c>
      <c r="AC36" s="23" t="s">
        <v>212</v>
      </c>
      <c r="AD36" s="49" t="s">
        <v>479</v>
      </c>
      <c r="AE36" s="7">
        <v>1</v>
      </c>
      <c r="AF36" s="31">
        <f t="shared" si="22"/>
        <v>8</v>
      </c>
      <c r="AG36" s="34">
        <f aca="true" t="shared" si="29" ref="AG36:AG58">AG35+AF36</f>
        <v>123</v>
      </c>
      <c r="AH36" s="23" t="s">
        <v>240</v>
      </c>
      <c r="AI36" s="49" t="s">
        <v>480</v>
      </c>
      <c r="AJ36" s="7">
        <v>6</v>
      </c>
      <c r="AK36" s="31">
        <f t="shared" si="23"/>
        <v>3</v>
      </c>
      <c r="AL36" s="34">
        <f aca="true" t="shared" si="30" ref="AL36:AL58">AL35+AK36</f>
        <v>117</v>
      </c>
      <c r="AM36" s="23" t="s">
        <v>268</v>
      </c>
      <c r="AN36" s="49" t="s">
        <v>481</v>
      </c>
      <c r="AO36" s="7" t="s">
        <v>288</v>
      </c>
      <c r="AP36" s="31">
        <f t="shared" si="24"/>
        <v>0</v>
      </c>
      <c r="AQ36" s="34">
        <f aca="true" t="shared" si="31" ref="AQ36:AQ58">AQ35+AP36</f>
        <v>101</v>
      </c>
      <c r="AT36" s="6">
        <v>2</v>
      </c>
      <c r="AU36" s="6">
        <v>7</v>
      </c>
    </row>
    <row r="37" spans="1:47" s="5" customFormat="1" ht="24" customHeight="1">
      <c r="A37" s="10">
        <v>29</v>
      </c>
      <c r="B37" s="11" t="s">
        <v>58</v>
      </c>
      <c r="C37" s="57" t="s">
        <v>109</v>
      </c>
      <c r="D37" s="23" t="s">
        <v>150</v>
      </c>
      <c r="E37" s="49" t="s">
        <v>482</v>
      </c>
      <c r="F37" s="7">
        <v>5</v>
      </c>
      <c r="G37" s="31">
        <f t="shared" si="16"/>
        <v>4</v>
      </c>
      <c r="H37" s="34">
        <f t="shared" si="25"/>
        <v>115</v>
      </c>
      <c r="I37" s="23" t="s">
        <v>657</v>
      </c>
      <c r="J37" s="49" t="s">
        <v>483</v>
      </c>
      <c r="K37" s="7">
        <v>4</v>
      </c>
      <c r="L37" s="31">
        <f t="shared" si="17"/>
        <v>5</v>
      </c>
      <c r="M37" s="34">
        <f t="shared" si="26"/>
        <v>116</v>
      </c>
      <c r="N37" s="23" t="s">
        <v>177</v>
      </c>
      <c r="O37" s="49" t="s">
        <v>484</v>
      </c>
      <c r="P37" s="7">
        <v>2</v>
      </c>
      <c r="Q37" s="31">
        <f t="shared" si="18"/>
        <v>7</v>
      </c>
      <c r="R37" s="34">
        <f t="shared" si="27"/>
        <v>100</v>
      </c>
      <c r="S37" s="23" t="s">
        <v>643</v>
      </c>
      <c r="T37" s="49" t="s">
        <v>485</v>
      </c>
      <c r="U37" s="7">
        <v>1</v>
      </c>
      <c r="V37" s="31">
        <f t="shared" si="19"/>
        <v>8</v>
      </c>
      <c r="W37" s="34">
        <f t="shared" si="20"/>
        <v>154</v>
      </c>
      <c r="X37" s="23" t="s">
        <v>194</v>
      </c>
      <c r="Y37" s="49" t="s">
        <v>486</v>
      </c>
      <c r="Z37" s="7" t="s">
        <v>288</v>
      </c>
      <c r="AA37" s="31">
        <f t="shared" si="21"/>
        <v>0</v>
      </c>
      <c r="AB37" s="34">
        <f t="shared" si="28"/>
        <v>105</v>
      </c>
      <c r="AC37" s="23" t="s">
        <v>221</v>
      </c>
      <c r="AD37" s="49" t="s">
        <v>487</v>
      </c>
      <c r="AE37" s="7" t="s">
        <v>288</v>
      </c>
      <c r="AF37" s="31">
        <f t="shared" si="22"/>
        <v>0</v>
      </c>
      <c r="AG37" s="34">
        <f t="shared" si="29"/>
        <v>123</v>
      </c>
      <c r="AH37" s="23" t="s">
        <v>253</v>
      </c>
      <c r="AI37" s="49" t="s">
        <v>475</v>
      </c>
      <c r="AJ37" s="7">
        <v>6</v>
      </c>
      <c r="AK37" s="31">
        <f t="shared" si="23"/>
        <v>3</v>
      </c>
      <c r="AL37" s="34">
        <f t="shared" si="30"/>
        <v>120</v>
      </c>
      <c r="AM37" s="23" t="s">
        <v>273</v>
      </c>
      <c r="AN37" s="49" t="s">
        <v>488</v>
      </c>
      <c r="AO37" s="7">
        <v>3</v>
      </c>
      <c r="AP37" s="31">
        <f t="shared" si="24"/>
        <v>6</v>
      </c>
      <c r="AQ37" s="34">
        <f t="shared" si="31"/>
        <v>107</v>
      </c>
      <c r="AT37" s="6">
        <v>3</v>
      </c>
      <c r="AU37" s="6">
        <v>6</v>
      </c>
    </row>
    <row r="38" spans="1:47" s="5" customFormat="1" ht="24" customHeight="1">
      <c r="A38" s="10">
        <v>30</v>
      </c>
      <c r="B38" s="11" t="s">
        <v>59</v>
      </c>
      <c r="C38" s="57" t="s">
        <v>110</v>
      </c>
      <c r="D38" s="23" t="s">
        <v>151</v>
      </c>
      <c r="E38" s="49" t="s">
        <v>489</v>
      </c>
      <c r="F38" s="7">
        <v>5</v>
      </c>
      <c r="G38" s="31">
        <f t="shared" si="16"/>
        <v>4</v>
      </c>
      <c r="H38" s="34">
        <f t="shared" si="25"/>
        <v>119</v>
      </c>
      <c r="I38" s="23" t="s">
        <v>664</v>
      </c>
      <c r="J38" s="49" t="s">
        <v>490</v>
      </c>
      <c r="K38" s="7">
        <v>4</v>
      </c>
      <c r="L38" s="31">
        <f t="shared" si="17"/>
        <v>5</v>
      </c>
      <c r="M38" s="34">
        <f t="shared" si="26"/>
        <v>121</v>
      </c>
      <c r="N38" s="23" t="s">
        <v>178</v>
      </c>
      <c r="O38" s="49" t="s">
        <v>491</v>
      </c>
      <c r="P38" s="7">
        <v>6</v>
      </c>
      <c r="Q38" s="31">
        <f t="shared" si="18"/>
        <v>3</v>
      </c>
      <c r="R38" s="34">
        <f t="shared" si="27"/>
        <v>103</v>
      </c>
      <c r="S38" s="23" t="s">
        <v>644</v>
      </c>
      <c r="T38" s="49" t="s">
        <v>492</v>
      </c>
      <c r="U38" s="7">
        <v>2</v>
      </c>
      <c r="V38" s="31">
        <f t="shared" si="19"/>
        <v>7</v>
      </c>
      <c r="W38" s="34">
        <f t="shared" si="20"/>
        <v>161</v>
      </c>
      <c r="X38" s="23" t="s">
        <v>204</v>
      </c>
      <c r="Y38" s="49" t="s">
        <v>493</v>
      </c>
      <c r="Z38" s="7">
        <v>3</v>
      </c>
      <c r="AA38" s="31">
        <f t="shared" si="21"/>
        <v>6</v>
      </c>
      <c r="AB38" s="34">
        <f t="shared" si="28"/>
        <v>111</v>
      </c>
      <c r="AC38" s="23" t="s">
        <v>228</v>
      </c>
      <c r="AD38" s="49" t="s">
        <v>494</v>
      </c>
      <c r="AE38" s="7">
        <v>1</v>
      </c>
      <c r="AF38" s="31">
        <f t="shared" si="22"/>
        <v>8</v>
      </c>
      <c r="AG38" s="34">
        <f t="shared" si="29"/>
        <v>131</v>
      </c>
      <c r="AH38" s="23" t="s">
        <v>254</v>
      </c>
      <c r="AI38" s="49"/>
      <c r="AJ38" s="7" t="s">
        <v>309</v>
      </c>
      <c r="AK38" s="31">
        <f t="shared" si="23"/>
        <v>0</v>
      </c>
      <c r="AL38" s="34">
        <f t="shared" si="30"/>
        <v>120</v>
      </c>
      <c r="AM38" s="23" t="s">
        <v>277</v>
      </c>
      <c r="AN38" s="49" t="s">
        <v>495</v>
      </c>
      <c r="AO38" s="7" t="s">
        <v>288</v>
      </c>
      <c r="AP38" s="31">
        <f t="shared" si="24"/>
        <v>0</v>
      </c>
      <c r="AQ38" s="34">
        <f t="shared" si="31"/>
        <v>107</v>
      </c>
      <c r="AT38" s="6">
        <v>4</v>
      </c>
      <c r="AU38" s="6">
        <v>5</v>
      </c>
    </row>
    <row r="39" spans="1:47" s="5" customFormat="1" ht="24" customHeight="1">
      <c r="A39" s="10">
        <v>31</v>
      </c>
      <c r="B39" s="11" t="s">
        <v>36</v>
      </c>
      <c r="C39" s="57" t="s">
        <v>91</v>
      </c>
      <c r="D39" s="23" t="s">
        <v>152</v>
      </c>
      <c r="E39" s="49" t="s">
        <v>496</v>
      </c>
      <c r="F39" s="7">
        <v>6</v>
      </c>
      <c r="G39" s="31">
        <f t="shared" si="16"/>
        <v>3</v>
      </c>
      <c r="H39" s="34">
        <f t="shared" si="25"/>
        <v>122</v>
      </c>
      <c r="I39" s="23" t="s">
        <v>668</v>
      </c>
      <c r="J39" s="49" t="s">
        <v>497</v>
      </c>
      <c r="K39" s="7">
        <v>3</v>
      </c>
      <c r="L39" s="31">
        <f t="shared" si="17"/>
        <v>6</v>
      </c>
      <c r="M39" s="34">
        <f t="shared" si="26"/>
        <v>127</v>
      </c>
      <c r="N39" s="23" t="s">
        <v>179</v>
      </c>
      <c r="O39" s="49" t="s">
        <v>498</v>
      </c>
      <c r="P39" s="7">
        <v>5</v>
      </c>
      <c r="Q39" s="31">
        <f t="shared" si="18"/>
        <v>4</v>
      </c>
      <c r="R39" s="34">
        <f t="shared" si="27"/>
        <v>107</v>
      </c>
      <c r="S39" s="23" t="s">
        <v>635</v>
      </c>
      <c r="T39" s="49" t="s">
        <v>499</v>
      </c>
      <c r="U39" s="7" t="s">
        <v>288</v>
      </c>
      <c r="V39" s="31">
        <f t="shared" si="19"/>
        <v>0</v>
      </c>
      <c r="W39" s="34">
        <f t="shared" si="20"/>
        <v>161</v>
      </c>
      <c r="X39" s="23" t="s">
        <v>205</v>
      </c>
      <c r="Y39" s="49" t="s">
        <v>500</v>
      </c>
      <c r="Z39" s="7">
        <v>4</v>
      </c>
      <c r="AA39" s="31">
        <f t="shared" si="21"/>
        <v>5</v>
      </c>
      <c r="AB39" s="34">
        <f t="shared" si="28"/>
        <v>116</v>
      </c>
      <c r="AC39" s="23" t="s">
        <v>211</v>
      </c>
      <c r="AD39" s="49" t="s">
        <v>501</v>
      </c>
      <c r="AE39" s="7">
        <v>2</v>
      </c>
      <c r="AF39" s="31">
        <f t="shared" si="22"/>
        <v>7</v>
      </c>
      <c r="AG39" s="34">
        <f t="shared" si="29"/>
        <v>138</v>
      </c>
      <c r="AH39" s="23" t="s">
        <v>255</v>
      </c>
      <c r="AI39" s="49" t="s">
        <v>502</v>
      </c>
      <c r="AJ39" s="7" t="s">
        <v>288</v>
      </c>
      <c r="AK39" s="31">
        <f t="shared" si="23"/>
        <v>0</v>
      </c>
      <c r="AL39" s="34">
        <f t="shared" si="30"/>
        <v>120</v>
      </c>
      <c r="AM39" s="23" t="s">
        <v>278</v>
      </c>
      <c r="AN39" s="49" t="s">
        <v>503</v>
      </c>
      <c r="AO39" s="7">
        <v>1</v>
      </c>
      <c r="AP39" s="31">
        <f t="shared" si="24"/>
        <v>8</v>
      </c>
      <c r="AQ39" s="34">
        <f t="shared" si="31"/>
        <v>115</v>
      </c>
      <c r="AT39" s="6">
        <v>5</v>
      </c>
      <c r="AU39" s="6">
        <v>4</v>
      </c>
    </row>
    <row r="40" spans="1:47" s="5" customFormat="1" ht="24" customHeight="1">
      <c r="A40" s="10">
        <v>32</v>
      </c>
      <c r="B40" s="11" t="s">
        <v>37</v>
      </c>
      <c r="C40" s="57" t="s">
        <v>91</v>
      </c>
      <c r="D40" s="23" t="s">
        <v>153</v>
      </c>
      <c r="E40" s="49" t="s">
        <v>504</v>
      </c>
      <c r="F40" s="7">
        <v>7</v>
      </c>
      <c r="G40" s="31">
        <f t="shared" si="16"/>
        <v>2</v>
      </c>
      <c r="H40" s="34">
        <f t="shared" si="25"/>
        <v>124</v>
      </c>
      <c r="I40" s="23" t="s">
        <v>652</v>
      </c>
      <c r="J40" s="49" t="s">
        <v>505</v>
      </c>
      <c r="K40" s="7">
        <v>6</v>
      </c>
      <c r="L40" s="31">
        <f t="shared" si="17"/>
        <v>3</v>
      </c>
      <c r="M40" s="34">
        <f t="shared" si="26"/>
        <v>130</v>
      </c>
      <c r="N40" s="23" t="s">
        <v>180</v>
      </c>
      <c r="O40" s="49" t="s">
        <v>506</v>
      </c>
      <c r="P40" s="7">
        <v>3</v>
      </c>
      <c r="Q40" s="31">
        <f t="shared" si="18"/>
        <v>6</v>
      </c>
      <c r="R40" s="34">
        <f t="shared" si="27"/>
        <v>113</v>
      </c>
      <c r="S40" s="23" t="s">
        <v>636</v>
      </c>
      <c r="T40" s="49" t="s">
        <v>507</v>
      </c>
      <c r="U40" s="7">
        <v>1</v>
      </c>
      <c r="V40" s="31">
        <f t="shared" si="19"/>
        <v>8</v>
      </c>
      <c r="W40" s="34">
        <f t="shared" si="20"/>
        <v>169</v>
      </c>
      <c r="X40" s="23" t="s">
        <v>206</v>
      </c>
      <c r="Y40" s="49" t="s">
        <v>334</v>
      </c>
      <c r="Z40" s="7">
        <v>2</v>
      </c>
      <c r="AA40" s="31">
        <f t="shared" si="21"/>
        <v>7</v>
      </c>
      <c r="AB40" s="34">
        <f t="shared" si="28"/>
        <v>123</v>
      </c>
      <c r="AC40" s="23" t="s">
        <v>229</v>
      </c>
      <c r="AD40" s="49" t="s">
        <v>508</v>
      </c>
      <c r="AE40" s="7" t="s">
        <v>288</v>
      </c>
      <c r="AF40" s="31">
        <f t="shared" si="22"/>
        <v>0</v>
      </c>
      <c r="AG40" s="34">
        <f t="shared" si="29"/>
        <v>138</v>
      </c>
      <c r="AH40" s="23" t="s">
        <v>256</v>
      </c>
      <c r="AI40" s="49" t="s">
        <v>509</v>
      </c>
      <c r="AJ40" s="7">
        <v>4</v>
      </c>
      <c r="AK40" s="31">
        <f t="shared" si="23"/>
        <v>5</v>
      </c>
      <c r="AL40" s="34">
        <f t="shared" si="30"/>
        <v>125</v>
      </c>
      <c r="AM40" s="23" t="s">
        <v>279</v>
      </c>
      <c r="AN40" s="49" t="s">
        <v>510</v>
      </c>
      <c r="AO40" s="7">
        <v>5</v>
      </c>
      <c r="AP40" s="31">
        <f t="shared" si="24"/>
        <v>4</v>
      </c>
      <c r="AQ40" s="34">
        <f t="shared" si="31"/>
        <v>119</v>
      </c>
      <c r="AT40" s="6">
        <v>6</v>
      </c>
      <c r="AU40" s="6">
        <v>3</v>
      </c>
    </row>
    <row r="41" spans="1:47" s="5" customFormat="1" ht="24" customHeight="1">
      <c r="A41" s="10">
        <v>33</v>
      </c>
      <c r="B41" s="11" t="s">
        <v>60</v>
      </c>
      <c r="C41" s="57" t="s">
        <v>111</v>
      </c>
      <c r="D41" s="23" t="s">
        <v>78</v>
      </c>
      <c r="E41" s="49" t="s">
        <v>511</v>
      </c>
      <c r="F41" s="7">
        <v>3</v>
      </c>
      <c r="G41" s="31">
        <f t="shared" si="16"/>
        <v>6</v>
      </c>
      <c r="H41" s="34">
        <f t="shared" si="25"/>
        <v>130</v>
      </c>
      <c r="I41" s="23" t="s">
        <v>78</v>
      </c>
      <c r="J41" s="49" t="s">
        <v>512</v>
      </c>
      <c r="K41" s="7">
        <v>6</v>
      </c>
      <c r="L41" s="31">
        <f t="shared" si="17"/>
        <v>3</v>
      </c>
      <c r="M41" s="34">
        <f t="shared" si="26"/>
        <v>133</v>
      </c>
      <c r="N41" s="23" t="s">
        <v>78</v>
      </c>
      <c r="O41" s="49"/>
      <c r="P41" s="7" t="s">
        <v>309</v>
      </c>
      <c r="Q41" s="31">
        <f t="shared" si="18"/>
        <v>0</v>
      </c>
      <c r="R41" s="34">
        <f t="shared" si="27"/>
        <v>113</v>
      </c>
      <c r="S41" s="23" t="s">
        <v>78</v>
      </c>
      <c r="T41" s="49" t="s">
        <v>513</v>
      </c>
      <c r="U41" s="7">
        <v>2</v>
      </c>
      <c r="V41" s="31">
        <f t="shared" si="19"/>
        <v>7</v>
      </c>
      <c r="W41" s="34">
        <f t="shared" si="20"/>
        <v>176</v>
      </c>
      <c r="X41" s="23" t="s">
        <v>78</v>
      </c>
      <c r="Y41" s="49" t="s">
        <v>514</v>
      </c>
      <c r="Z41" s="7">
        <v>5</v>
      </c>
      <c r="AA41" s="31">
        <f t="shared" si="21"/>
        <v>4</v>
      </c>
      <c r="AB41" s="34">
        <f t="shared" si="28"/>
        <v>127</v>
      </c>
      <c r="AC41" s="23" t="s">
        <v>78</v>
      </c>
      <c r="AD41" s="49" t="s">
        <v>515</v>
      </c>
      <c r="AE41" s="7">
        <v>1</v>
      </c>
      <c r="AF41" s="31">
        <f t="shared" si="22"/>
        <v>8</v>
      </c>
      <c r="AG41" s="34">
        <f t="shared" si="29"/>
        <v>146</v>
      </c>
      <c r="AH41" s="23" t="s">
        <v>78</v>
      </c>
      <c r="AI41" s="49" t="s">
        <v>516</v>
      </c>
      <c r="AJ41" s="7">
        <v>4</v>
      </c>
      <c r="AK41" s="31">
        <f t="shared" si="23"/>
        <v>5</v>
      </c>
      <c r="AL41" s="34">
        <f t="shared" si="30"/>
        <v>130</v>
      </c>
      <c r="AM41" s="23" t="s">
        <v>78</v>
      </c>
      <c r="AN41" s="49"/>
      <c r="AO41" s="7" t="s">
        <v>309</v>
      </c>
      <c r="AP41" s="31">
        <f t="shared" si="24"/>
        <v>0</v>
      </c>
      <c r="AQ41" s="34">
        <f t="shared" si="31"/>
        <v>119</v>
      </c>
      <c r="AT41" s="6">
        <v>7</v>
      </c>
      <c r="AU41" s="6">
        <v>2</v>
      </c>
    </row>
    <row r="42" spans="1:47" s="5" customFormat="1" ht="24" customHeight="1">
      <c r="A42" s="10">
        <v>34</v>
      </c>
      <c r="B42" s="11" t="s">
        <v>61</v>
      </c>
      <c r="C42" s="57" t="s">
        <v>112</v>
      </c>
      <c r="D42" s="23" t="s">
        <v>78</v>
      </c>
      <c r="E42" s="49"/>
      <c r="F42" s="7" t="s">
        <v>309</v>
      </c>
      <c r="G42" s="31">
        <f t="shared" si="16"/>
        <v>0</v>
      </c>
      <c r="H42" s="34">
        <f t="shared" si="25"/>
        <v>130</v>
      </c>
      <c r="I42" s="23" t="s">
        <v>78</v>
      </c>
      <c r="J42" s="49"/>
      <c r="K42" s="7" t="s">
        <v>309</v>
      </c>
      <c r="L42" s="31">
        <f t="shared" si="17"/>
        <v>0</v>
      </c>
      <c r="M42" s="34">
        <f t="shared" si="26"/>
        <v>133</v>
      </c>
      <c r="N42" s="23" t="s">
        <v>78</v>
      </c>
      <c r="O42" s="49"/>
      <c r="P42" s="7" t="s">
        <v>309</v>
      </c>
      <c r="Q42" s="31">
        <f t="shared" si="18"/>
        <v>0</v>
      </c>
      <c r="R42" s="34">
        <f t="shared" si="27"/>
        <v>113</v>
      </c>
      <c r="S42" s="23" t="s">
        <v>78</v>
      </c>
      <c r="T42" s="49" t="s">
        <v>517</v>
      </c>
      <c r="U42" s="7">
        <v>2</v>
      </c>
      <c r="V42" s="31">
        <f t="shared" si="19"/>
        <v>7</v>
      </c>
      <c r="W42" s="34">
        <f t="shared" si="20"/>
        <v>183</v>
      </c>
      <c r="X42" s="23" t="s">
        <v>78</v>
      </c>
      <c r="Y42" s="49" t="s">
        <v>518</v>
      </c>
      <c r="Z42" s="7">
        <v>4</v>
      </c>
      <c r="AA42" s="31">
        <f t="shared" si="21"/>
        <v>5</v>
      </c>
      <c r="AB42" s="34">
        <f t="shared" si="28"/>
        <v>132</v>
      </c>
      <c r="AC42" s="23" t="s">
        <v>78</v>
      </c>
      <c r="AD42" s="49" t="s">
        <v>519</v>
      </c>
      <c r="AE42" s="7">
        <v>1</v>
      </c>
      <c r="AF42" s="31">
        <f t="shared" si="22"/>
        <v>8</v>
      </c>
      <c r="AG42" s="34">
        <f t="shared" si="29"/>
        <v>154</v>
      </c>
      <c r="AH42" s="23" t="s">
        <v>78</v>
      </c>
      <c r="AI42" s="49"/>
      <c r="AJ42" s="7" t="s">
        <v>309</v>
      </c>
      <c r="AK42" s="31">
        <f t="shared" si="23"/>
        <v>0</v>
      </c>
      <c r="AL42" s="34">
        <f t="shared" si="30"/>
        <v>130</v>
      </c>
      <c r="AM42" s="23" t="s">
        <v>78</v>
      </c>
      <c r="AN42" s="49" t="s">
        <v>520</v>
      </c>
      <c r="AO42" s="7">
        <v>3</v>
      </c>
      <c r="AP42" s="31">
        <f t="shared" si="24"/>
        <v>6</v>
      </c>
      <c r="AQ42" s="34">
        <f t="shared" si="31"/>
        <v>125</v>
      </c>
      <c r="AT42" s="6">
        <v>8</v>
      </c>
      <c r="AU42" s="6">
        <v>1</v>
      </c>
    </row>
    <row r="43" spans="1:47" s="5" customFormat="1" ht="24" customHeight="1">
      <c r="A43" s="10">
        <v>35</v>
      </c>
      <c r="B43" s="11" t="s">
        <v>62</v>
      </c>
      <c r="C43" s="57" t="s">
        <v>113</v>
      </c>
      <c r="D43" s="23" t="s">
        <v>154</v>
      </c>
      <c r="E43" s="49"/>
      <c r="F43" s="7" t="s">
        <v>309</v>
      </c>
      <c r="G43" s="31">
        <f t="shared" si="16"/>
        <v>0</v>
      </c>
      <c r="H43" s="34">
        <f t="shared" si="25"/>
        <v>130</v>
      </c>
      <c r="I43" s="58" t="s">
        <v>669</v>
      </c>
      <c r="J43" s="49" t="s">
        <v>522</v>
      </c>
      <c r="K43" s="7">
        <v>4</v>
      </c>
      <c r="L43" s="31">
        <f t="shared" si="17"/>
        <v>5</v>
      </c>
      <c r="M43" s="34">
        <f t="shared" si="26"/>
        <v>138</v>
      </c>
      <c r="N43" s="23" t="s">
        <v>181</v>
      </c>
      <c r="O43" s="49" t="s">
        <v>523</v>
      </c>
      <c r="P43" s="7">
        <v>5</v>
      </c>
      <c r="Q43" s="31">
        <f t="shared" si="18"/>
        <v>4</v>
      </c>
      <c r="R43" s="34">
        <f t="shared" si="27"/>
        <v>117</v>
      </c>
      <c r="S43" s="23" t="s">
        <v>633</v>
      </c>
      <c r="T43" s="49" t="s">
        <v>524</v>
      </c>
      <c r="U43" s="7">
        <v>2</v>
      </c>
      <c r="V43" s="31">
        <f t="shared" si="19"/>
        <v>7</v>
      </c>
      <c r="W43" s="34">
        <f t="shared" si="20"/>
        <v>190</v>
      </c>
      <c r="X43" s="23" t="s">
        <v>197</v>
      </c>
      <c r="Y43" s="49" t="s">
        <v>525</v>
      </c>
      <c r="Z43" s="7">
        <v>1</v>
      </c>
      <c r="AA43" s="31">
        <f t="shared" si="21"/>
        <v>8</v>
      </c>
      <c r="AB43" s="34">
        <f t="shared" si="28"/>
        <v>140</v>
      </c>
      <c r="AC43" s="23" t="s">
        <v>213</v>
      </c>
      <c r="AD43" s="49" t="s">
        <v>526</v>
      </c>
      <c r="AE43" s="7">
        <v>3</v>
      </c>
      <c r="AF43" s="31">
        <f t="shared" si="22"/>
        <v>6</v>
      </c>
      <c r="AG43" s="34">
        <f t="shared" si="29"/>
        <v>160</v>
      </c>
      <c r="AH43" s="23" t="s">
        <v>257</v>
      </c>
      <c r="AI43" s="49" t="s">
        <v>527</v>
      </c>
      <c r="AJ43" s="7">
        <v>6</v>
      </c>
      <c r="AK43" s="31">
        <f t="shared" si="23"/>
        <v>3</v>
      </c>
      <c r="AL43" s="34">
        <f t="shared" si="30"/>
        <v>133</v>
      </c>
      <c r="AM43" s="23" t="s">
        <v>280</v>
      </c>
      <c r="AN43" s="49" t="s">
        <v>528</v>
      </c>
      <c r="AO43" s="7">
        <v>7</v>
      </c>
      <c r="AP43" s="31">
        <f t="shared" si="24"/>
        <v>2</v>
      </c>
      <c r="AQ43" s="34">
        <f t="shared" si="31"/>
        <v>127</v>
      </c>
      <c r="AT43" s="6" t="s">
        <v>23</v>
      </c>
      <c r="AU43" s="6">
        <v>0</v>
      </c>
    </row>
    <row r="44" spans="1:47" s="5" customFormat="1" ht="24" customHeight="1">
      <c r="A44" s="10">
        <v>36</v>
      </c>
      <c r="B44" s="11" t="s">
        <v>63</v>
      </c>
      <c r="C44" s="57" t="s">
        <v>111</v>
      </c>
      <c r="D44" s="23" t="s">
        <v>133</v>
      </c>
      <c r="E44" s="49" t="s">
        <v>529</v>
      </c>
      <c r="F44" s="7">
        <v>5</v>
      </c>
      <c r="G44" s="31">
        <f t="shared" si="16"/>
        <v>4</v>
      </c>
      <c r="H44" s="34">
        <f t="shared" si="25"/>
        <v>134</v>
      </c>
      <c r="I44" s="58" t="s">
        <v>666</v>
      </c>
      <c r="J44" s="49" t="s">
        <v>530</v>
      </c>
      <c r="K44" s="7">
        <v>6</v>
      </c>
      <c r="L44" s="31">
        <f t="shared" si="17"/>
        <v>3</v>
      </c>
      <c r="M44" s="34">
        <f t="shared" si="26"/>
        <v>141</v>
      </c>
      <c r="N44" s="23" t="s">
        <v>161</v>
      </c>
      <c r="O44" s="49" t="s">
        <v>531</v>
      </c>
      <c r="P44" s="7">
        <v>8</v>
      </c>
      <c r="Q44" s="31">
        <f t="shared" si="18"/>
        <v>1</v>
      </c>
      <c r="R44" s="34">
        <f t="shared" si="27"/>
        <v>118</v>
      </c>
      <c r="S44" s="23" t="s">
        <v>630</v>
      </c>
      <c r="T44" s="49" t="s">
        <v>532</v>
      </c>
      <c r="U44" s="7">
        <v>4</v>
      </c>
      <c r="V44" s="31">
        <f t="shared" si="19"/>
        <v>5</v>
      </c>
      <c r="W44" s="34">
        <f t="shared" si="20"/>
        <v>195</v>
      </c>
      <c r="X44" s="23" t="s">
        <v>187</v>
      </c>
      <c r="Y44" s="49" t="s">
        <v>533</v>
      </c>
      <c r="Z44" s="7">
        <v>1</v>
      </c>
      <c r="AA44" s="31">
        <f t="shared" si="21"/>
        <v>8</v>
      </c>
      <c r="AB44" s="34">
        <f t="shared" si="28"/>
        <v>148</v>
      </c>
      <c r="AC44" s="23" t="s">
        <v>226</v>
      </c>
      <c r="AD44" s="49" t="s">
        <v>534</v>
      </c>
      <c r="AE44" s="7">
        <v>2</v>
      </c>
      <c r="AF44" s="31">
        <f t="shared" si="22"/>
        <v>7</v>
      </c>
      <c r="AG44" s="34">
        <f t="shared" si="29"/>
        <v>167</v>
      </c>
      <c r="AH44" s="23" t="s">
        <v>258</v>
      </c>
      <c r="AI44" s="49" t="s">
        <v>535</v>
      </c>
      <c r="AJ44" s="7">
        <v>7</v>
      </c>
      <c r="AK44" s="31">
        <f t="shared" si="23"/>
        <v>2</v>
      </c>
      <c r="AL44" s="34">
        <f t="shared" si="30"/>
        <v>135</v>
      </c>
      <c r="AM44" s="23" t="s">
        <v>262</v>
      </c>
      <c r="AN44" s="49" t="s">
        <v>536</v>
      </c>
      <c r="AO44" s="7">
        <v>3</v>
      </c>
      <c r="AP44" s="31">
        <f t="shared" si="24"/>
        <v>6</v>
      </c>
      <c r="AQ44" s="34">
        <f t="shared" si="31"/>
        <v>133</v>
      </c>
      <c r="AT44" s="6" t="s">
        <v>20</v>
      </c>
      <c r="AU44" s="6">
        <v>0</v>
      </c>
    </row>
    <row r="45" spans="1:47" s="5" customFormat="1" ht="24" customHeight="1">
      <c r="A45" s="10">
        <v>37</v>
      </c>
      <c r="B45" s="11" t="s">
        <v>64</v>
      </c>
      <c r="C45" s="57" t="s">
        <v>114</v>
      </c>
      <c r="D45" s="23" t="s">
        <v>155</v>
      </c>
      <c r="E45" s="49" t="s">
        <v>537</v>
      </c>
      <c r="F45" s="7">
        <v>4</v>
      </c>
      <c r="G45" s="31">
        <f t="shared" si="16"/>
        <v>5</v>
      </c>
      <c r="H45" s="34">
        <f t="shared" si="25"/>
        <v>139</v>
      </c>
      <c r="I45" s="58" t="s">
        <v>662</v>
      </c>
      <c r="J45" s="49" t="s">
        <v>538</v>
      </c>
      <c r="K45" s="7">
        <v>7</v>
      </c>
      <c r="L45" s="31">
        <f t="shared" si="17"/>
        <v>2</v>
      </c>
      <c r="M45" s="34">
        <f t="shared" si="26"/>
        <v>143</v>
      </c>
      <c r="N45" s="23" t="s">
        <v>182</v>
      </c>
      <c r="O45" s="49" t="s">
        <v>539</v>
      </c>
      <c r="P45" s="7">
        <v>5</v>
      </c>
      <c r="Q45" s="31">
        <f t="shared" si="18"/>
        <v>4</v>
      </c>
      <c r="R45" s="34">
        <f t="shared" si="27"/>
        <v>122</v>
      </c>
      <c r="S45" s="23" t="s">
        <v>637</v>
      </c>
      <c r="T45" s="49" t="s">
        <v>540</v>
      </c>
      <c r="U45" s="7">
        <v>1</v>
      </c>
      <c r="V45" s="31">
        <f t="shared" si="19"/>
        <v>8</v>
      </c>
      <c r="W45" s="34">
        <f t="shared" si="20"/>
        <v>203</v>
      </c>
      <c r="X45" s="23" t="s">
        <v>186</v>
      </c>
      <c r="Y45" s="49" t="s">
        <v>332</v>
      </c>
      <c r="Z45" s="7">
        <v>3</v>
      </c>
      <c r="AA45" s="31">
        <f t="shared" si="21"/>
        <v>6</v>
      </c>
      <c r="AB45" s="34">
        <f t="shared" si="28"/>
        <v>154</v>
      </c>
      <c r="AC45" s="23" t="s">
        <v>230</v>
      </c>
      <c r="AD45" s="49" t="s">
        <v>541</v>
      </c>
      <c r="AE45" s="7">
        <v>2</v>
      </c>
      <c r="AF45" s="31">
        <f t="shared" si="22"/>
        <v>7</v>
      </c>
      <c r="AG45" s="34">
        <f t="shared" si="29"/>
        <v>174</v>
      </c>
      <c r="AH45" s="23" t="s">
        <v>259</v>
      </c>
      <c r="AI45" s="49" t="s">
        <v>542</v>
      </c>
      <c r="AJ45" s="7">
        <v>8</v>
      </c>
      <c r="AK45" s="31">
        <f t="shared" si="23"/>
        <v>1</v>
      </c>
      <c r="AL45" s="34">
        <f t="shared" si="30"/>
        <v>136</v>
      </c>
      <c r="AM45" s="23" t="s">
        <v>269</v>
      </c>
      <c r="AN45" s="49" t="s">
        <v>543</v>
      </c>
      <c r="AO45" s="7">
        <v>6</v>
      </c>
      <c r="AP45" s="31">
        <f t="shared" si="24"/>
        <v>3</v>
      </c>
      <c r="AQ45" s="34">
        <f t="shared" si="31"/>
        <v>136</v>
      </c>
      <c r="AT45" s="6" t="s">
        <v>22</v>
      </c>
      <c r="AU45" s="6">
        <v>0</v>
      </c>
    </row>
    <row r="46" spans="1:47" s="5" customFormat="1" ht="24" customHeight="1">
      <c r="A46" s="10">
        <v>38</v>
      </c>
      <c r="B46" s="11" t="s">
        <v>65</v>
      </c>
      <c r="C46" s="57" t="s">
        <v>115</v>
      </c>
      <c r="D46" s="23" t="s">
        <v>156</v>
      </c>
      <c r="E46" s="49" t="s">
        <v>544</v>
      </c>
      <c r="F46" s="7">
        <v>6</v>
      </c>
      <c r="G46" s="31">
        <f t="shared" si="16"/>
        <v>3</v>
      </c>
      <c r="H46" s="34">
        <f t="shared" si="25"/>
        <v>142</v>
      </c>
      <c r="I46" s="58" t="s">
        <v>670</v>
      </c>
      <c r="J46" s="49" t="s">
        <v>545</v>
      </c>
      <c r="K46" s="7">
        <v>1</v>
      </c>
      <c r="L46" s="31">
        <f t="shared" si="17"/>
        <v>8</v>
      </c>
      <c r="M46" s="34">
        <f t="shared" si="26"/>
        <v>151</v>
      </c>
      <c r="N46" s="23" t="s">
        <v>178</v>
      </c>
      <c r="O46" s="49" t="s">
        <v>546</v>
      </c>
      <c r="P46" s="7">
        <v>7</v>
      </c>
      <c r="Q46" s="31">
        <f t="shared" si="18"/>
        <v>2</v>
      </c>
      <c r="R46" s="34">
        <f t="shared" si="27"/>
        <v>124</v>
      </c>
      <c r="S46" s="23" t="s">
        <v>647</v>
      </c>
      <c r="T46" s="49" t="s">
        <v>547</v>
      </c>
      <c r="U46" s="7" t="s">
        <v>288</v>
      </c>
      <c r="V46" s="31">
        <f t="shared" si="19"/>
        <v>0</v>
      </c>
      <c r="W46" s="34">
        <f t="shared" si="20"/>
        <v>203</v>
      </c>
      <c r="X46" s="23" t="s">
        <v>204</v>
      </c>
      <c r="Y46" s="49" t="s">
        <v>549</v>
      </c>
      <c r="Z46" s="7">
        <v>3</v>
      </c>
      <c r="AA46" s="31">
        <f t="shared" si="21"/>
        <v>6</v>
      </c>
      <c r="AB46" s="34">
        <f t="shared" si="28"/>
        <v>160</v>
      </c>
      <c r="AC46" s="23" t="s">
        <v>231</v>
      </c>
      <c r="AD46" s="49" t="s">
        <v>550</v>
      </c>
      <c r="AE46" s="7">
        <v>5</v>
      </c>
      <c r="AF46" s="31">
        <f t="shared" si="22"/>
        <v>4</v>
      </c>
      <c r="AG46" s="34">
        <f t="shared" si="29"/>
        <v>178</v>
      </c>
      <c r="AH46" s="23" t="s">
        <v>249</v>
      </c>
      <c r="AI46" s="49" t="s">
        <v>551</v>
      </c>
      <c r="AJ46" s="7">
        <v>4</v>
      </c>
      <c r="AK46" s="31">
        <f t="shared" si="23"/>
        <v>5</v>
      </c>
      <c r="AL46" s="34">
        <f t="shared" si="30"/>
        <v>141</v>
      </c>
      <c r="AM46" s="23" t="s">
        <v>270</v>
      </c>
      <c r="AN46" s="49" t="s">
        <v>552</v>
      </c>
      <c r="AO46" s="7">
        <v>2</v>
      </c>
      <c r="AP46" s="31">
        <f t="shared" si="24"/>
        <v>7</v>
      </c>
      <c r="AQ46" s="34">
        <f t="shared" si="31"/>
        <v>143</v>
      </c>
      <c r="AT46" s="6" t="s">
        <v>21</v>
      </c>
      <c r="AU46" s="6">
        <v>0</v>
      </c>
    </row>
    <row r="47" spans="1:47" s="5" customFormat="1" ht="24" customHeight="1">
      <c r="A47" s="10">
        <v>39</v>
      </c>
      <c r="B47" s="11" t="s">
        <v>66</v>
      </c>
      <c r="C47" s="57" t="s">
        <v>85</v>
      </c>
      <c r="D47" s="23" t="s">
        <v>157</v>
      </c>
      <c r="E47" s="49" t="s">
        <v>553</v>
      </c>
      <c r="F47" s="7">
        <v>6</v>
      </c>
      <c r="G47" s="31">
        <f t="shared" si="16"/>
        <v>3</v>
      </c>
      <c r="H47" s="34">
        <f t="shared" si="25"/>
        <v>145</v>
      </c>
      <c r="I47" s="58" t="s">
        <v>659</v>
      </c>
      <c r="J47" s="49" t="s">
        <v>554</v>
      </c>
      <c r="K47" s="7">
        <v>2</v>
      </c>
      <c r="L47" s="31">
        <f t="shared" si="17"/>
        <v>7</v>
      </c>
      <c r="M47" s="34">
        <f t="shared" si="26"/>
        <v>158</v>
      </c>
      <c r="N47" s="23" t="s">
        <v>183</v>
      </c>
      <c r="O47" s="49" t="s">
        <v>555</v>
      </c>
      <c r="P47" s="7">
        <v>5</v>
      </c>
      <c r="Q47" s="31">
        <f t="shared" si="18"/>
        <v>4</v>
      </c>
      <c r="R47" s="34">
        <f t="shared" si="27"/>
        <v>128</v>
      </c>
      <c r="S47" s="23" t="s">
        <v>648</v>
      </c>
      <c r="T47" s="49" t="s">
        <v>346</v>
      </c>
      <c r="U47" s="7">
        <v>1</v>
      </c>
      <c r="V47" s="31">
        <f t="shared" si="19"/>
        <v>8</v>
      </c>
      <c r="W47" s="34">
        <f t="shared" si="20"/>
        <v>211</v>
      </c>
      <c r="X47" s="23" t="s">
        <v>207</v>
      </c>
      <c r="Y47" s="49" t="s">
        <v>556</v>
      </c>
      <c r="Z47" s="7">
        <v>3</v>
      </c>
      <c r="AA47" s="31">
        <f t="shared" si="21"/>
        <v>6</v>
      </c>
      <c r="AB47" s="34">
        <f t="shared" si="28"/>
        <v>166</v>
      </c>
      <c r="AC47" s="23" t="s">
        <v>225</v>
      </c>
      <c r="AD47" s="49" t="s">
        <v>557</v>
      </c>
      <c r="AE47" s="7">
        <v>4</v>
      </c>
      <c r="AF47" s="31">
        <f t="shared" si="22"/>
        <v>5</v>
      </c>
      <c r="AG47" s="34">
        <f t="shared" si="29"/>
        <v>183</v>
      </c>
      <c r="AH47" s="23" t="s">
        <v>257</v>
      </c>
      <c r="AI47" s="49" t="s">
        <v>558</v>
      </c>
      <c r="AJ47" s="7">
        <v>8</v>
      </c>
      <c r="AK47" s="31">
        <f t="shared" si="23"/>
        <v>1</v>
      </c>
      <c r="AL47" s="34">
        <f t="shared" si="30"/>
        <v>142</v>
      </c>
      <c r="AM47" s="23" t="s">
        <v>281</v>
      </c>
      <c r="AN47" s="49" t="s">
        <v>559</v>
      </c>
      <c r="AO47" s="7">
        <v>7</v>
      </c>
      <c r="AP47" s="31">
        <f t="shared" si="24"/>
        <v>2</v>
      </c>
      <c r="AQ47" s="34">
        <f t="shared" si="31"/>
        <v>145</v>
      </c>
      <c r="AT47" s="6" t="s">
        <v>24</v>
      </c>
      <c r="AU47" s="6">
        <v>0</v>
      </c>
    </row>
    <row r="48" spans="1:43" s="5" customFormat="1" ht="24" customHeight="1">
      <c r="A48" s="10">
        <v>40</v>
      </c>
      <c r="B48" s="11" t="s">
        <v>67</v>
      </c>
      <c r="C48" s="57" t="s">
        <v>109</v>
      </c>
      <c r="D48" s="23" t="s">
        <v>158</v>
      </c>
      <c r="E48" s="49"/>
      <c r="F48" s="7" t="s">
        <v>309</v>
      </c>
      <c r="G48" s="31">
        <f t="shared" si="16"/>
        <v>0</v>
      </c>
      <c r="H48" s="34">
        <f t="shared" si="25"/>
        <v>145</v>
      </c>
      <c r="I48" s="58" t="s">
        <v>671</v>
      </c>
      <c r="J48" s="49" t="s">
        <v>560</v>
      </c>
      <c r="K48" s="7">
        <v>3</v>
      </c>
      <c r="L48" s="31">
        <f t="shared" si="17"/>
        <v>6</v>
      </c>
      <c r="M48" s="34">
        <f t="shared" si="26"/>
        <v>164</v>
      </c>
      <c r="N48" s="23" t="s">
        <v>184</v>
      </c>
      <c r="O48" s="49" t="s">
        <v>561</v>
      </c>
      <c r="P48" s="7">
        <v>4</v>
      </c>
      <c r="Q48" s="31">
        <f t="shared" si="18"/>
        <v>5</v>
      </c>
      <c r="R48" s="34">
        <f t="shared" si="27"/>
        <v>133</v>
      </c>
      <c r="S48" s="23" t="s">
        <v>634</v>
      </c>
      <c r="T48" s="49" t="s">
        <v>562</v>
      </c>
      <c r="U48" s="7">
        <v>1</v>
      </c>
      <c r="V48" s="31">
        <f t="shared" si="19"/>
        <v>8</v>
      </c>
      <c r="W48" s="34">
        <f t="shared" si="20"/>
        <v>219</v>
      </c>
      <c r="X48" s="23" t="s">
        <v>208</v>
      </c>
      <c r="Y48" s="49" t="s">
        <v>563</v>
      </c>
      <c r="Z48" s="7">
        <v>2</v>
      </c>
      <c r="AA48" s="31">
        <f t="shared" si="21"/>
        <v>7</v>
      </c>
      <c r="AB48" s="34">
        <f t="shared" si="28"/>
        <v>173</v>
      </c>
      <c r="AC48" s="23" t="s">
        <v>232</v>
      </c>
      <c r="AD48" s="49"/>
      <c r="AE48" s="7" t="s">
        <v>309</v>
      </c>
      <c r="AF48" s="31">
        <f t="shared" si="22"/>
        <v>0</v>
      </c>
      <c r="AG48" s="34">
        <f t="shared" si="29"/>
        <v>183</v>
      </c>
      <c r="AH48" s="23" t="s">
        <v>260</v>
      </c>
      <c r="AI48" s="49"/>
      <c r="AJ48" s="7" t="s">
        <v>309</v>
      </c>
      <c r="AK48" s="31">
        <f t="shared" si="23"/>
        <v>0</v>
      </c>
      <c r="AL48" s="34">
        <f t="shared" si="30"/>
        <v>142</v>
      </c>
      <c r="AM48" s="23" t="s">
        <v>262</v>
      </c>
      <c r="AN48" s="49" t="s">
        <v>564</v>
      </c>
      <c r="AO48" s="7">
        <v>5</v>
      </c>
      <c r="AP48" s="31">
        <f t="shared" si="24"/>
        <v>4</v>
      </c>
      <c r="AQ48" s="34">
        <f t="shared" si="31"/>
        <v>149</v>
      </c>
    </row>
    <row r="49" spans="1:43" s="5" customFormat="1" ht="24" customHeight="1">
      <c r="A49" s="10">
        <v>41</v>
      </c>
      <c r="B49" s="11" t="s">
        <v>68</v>
      </c>
      <c r="C49" s="57" t="s">
        <v>116</v>
      </c>
      <c r="D49" s="23" t="s">
        <v>147</v>
      </c>
      <c r="E49" s="49" t="s">
        <v>565</v>
      </c>
      <c r="F49" s="7">
        <v>2</v>
      </c>
      <c r="G49" s="31">
        <f t="shared" si="16"/>
        <v>7</v>
      </c>
      <c r="H49" s="34">
        <f t="shared" si="25"/>
        <v>152</v>
      </c>
      <c r="I49" s="58" t="s">
        <v>649</v>
      </c>
      <c r="J49" s="49" t="s">
        <v>566</v>
      </c>
      <c r="K49" s="7" t="s">
        <v>288</v>
      </c>
      <c r="L49" s="31">
        <f t="shared" si="17"/>
        <v>0</v>
      </c>
      <c r="M49" s="34">
        <f t="shared" si="26"/>
        <v>164</v>
      </c>
      <c r="N49" s="23" t="s">
        <v>185</v>
      </c>
      <c r="O49" s="49" t="s">
        <v>567</v>
      </c>
      <c r="P49" s="7">
        <v>3</v>
      </c>
      <c r="Q49" s="31">
        <f t="shared" si="18"/>
        <v>6</v>
      </c>
      <c r="R49" s="34">
        <f t="shared" si="27"/>
        <v>139</v>
      </c>
      <c r="S49" s="23" t="s">
        <v>639</v>
      </c>
      <c r="T49" s="49" t="s">
        <v>568</v>
      </c>
      <c r="U49" s="7" t="s">
        <v>288</v>
      </c>
      <c r="V49" s="31">
        <f t="shared" si="19"/>
        <v>0</v>
      </c>
      <c r="W49" s="34">
        <f t="shared" si="20"/>
        <v>219</v>
      </c>
      <c r="X49" s="23" t="s">
        <v>197</v>
      </c>
      <c r="Y49" s="49" t="s">
        <v>300</v>
      </c>
      <c r="Z49" s="7" t="s">
        <v>288</v>
      </c>
      <c r="AA49" s="31">
        <f t="shared" si="21"/>
        <v>0</v>
      </c>
      <c r="AB49" s="34">
        <f t="shared" si="28"/>
        <v>173</v>
      </c>
      <c r="AC49" s="23" t="s">
        <v>213</v>
      </c>
      <c r="AD49" s="49" t="s">
        <v>569</v>
      </c>
      <c r="AE49" s="7">
        <v>1</v>
      </c>
      <c r="AF49" s="31">
        <f t="shared" si="22"/>
        <v>8</v>
      </c>
      <c r="AG49" s="34">
        <f t="shared" si="29"/>
        <v>191</v>
      </c>
      <c r="AH49" s="23" t="s">
        <v>250</v>
      </c>
      <c r="AI49" s="49" t="s">
        <v>570</v>
      </c>
      <c r="AJ49" s="7">
        <v>4</v>
      </c>
      <c r="AK49" s="31">
        <f t="shared" si="23"/>
        <v>5</v>
      </c>
      <c r="AL49" s="34">
        <f t="shared" si="30"/>
        <v>147</v>
      </c>
      <c r="AM49" s="23" t="s">
        <v>261</v>
      </c>
      <c r="AN49" s="49" t="s">
        <v>571</v>
      </c>
      <c r="AO49" s="7" t="s">
        <v>288</v>
      </c>
      <c r="AP49" s="31">
        <f t="shared" si="24"/>
        <v>0</v>
      </c>
      <c r="AQ49" s="34">
        <f t="shared" si="31"/>
        <v>149</v>
      </c>
    </row>
    <row r="50" spans="1:43" s="5" customFormat="1" ht="24" customHeight="1">
      <c r="A50" s="10">
        <v>42</v>
      </c>
      <c r="B50" s="11" t="s">
        <v>69</v>
      </c>
      <c r="C50" s="57" t="s">
        <v>117</v>
      </c>
      <c r="D50" s="23" t="s">
        <v>159</v>
      </c>
      <c r="E50" s="49" t="s">
        <v>572</v>
      </c>
      <c r="F50" s="7" t="s">
        <v>288</v>
      </c>
      <c r="G50" s="31">
        <f t="shared" si="16"/>
        <v>0</v>
      </c>
      <c r="H50" s="34">
        <f t="shared" si="25"/>
        <v>152</v>
      </c>
      <c r="I50" s="58" t="s">
        <v>666</v>
      </c>
      <c r="J50" s="49" t="s">
        <v>573</v>
      </c>
      <c r="K50" s="7">
        <v>3</v>
      </c>
      <c r="L50" s="31">
        <f t="shared" si="17"/>
        <v>6</v>
      </c>
      <c r="M50" s="34">
        <f t="shared" si="26"/>
        <v>170</v>
      </c>
      <c r="N50" s="23" t="s">
        <v>175</v>
      </c>
      <c r="O50" s="49" t="s">
        <v>574</v>
      </c>
      <c r="P50" s="7">
        <v>5</v>
      </c>
      <c r="Q50" s="31">
        <f t="shared" si="18"/>
        <v>4</v>
      </c>
      <c r="R50" s="34">
        <f t="shared" si="27"/>
        <v>143</v>
      </c>
      <c r="S50" s="23" t="s">
        <v>642</v>
      </c>
      <c r="T50" s="49" t="s">
        <v>575</v>
      </c>
      <c r="U50" s="7">
        <v>4</v>
      </c>
      <c r="V50" s="31">
        <f t="shared" si="19"/>
        <v>5</v>
      </c>
      <c r="W50" s="34">
        <f t="shared" si="20"/>
        <v>224</v>
      </c>
      <c r="X50" s="23" t="s">
        <v>187</v>
      </c>
      <c r="Y50" s="49" t="s">
        <v>576</v>
      </c>
      <c r="Z50" s="7" t="s">
        <v>288</v>
      </c>
      <c r="AA50" s="31">
        <f t="shared" si="21"/>
        <v>0</v>
      </c>
      <c r="AB50" s="34">
        <f t="shared" si="28"/>
        <v>173</v>
      </c>
      <c r="AC50" s="23" t="s">
        <v>220</v>
      </c>
      <c r="AD50" s="49" t="s">
        <v>577</v>
      </c>
      <c r="AE50" s="7">
        <v>2</v>
      </c>
      <c r="AF50" s="31">
        <f t="shared" si="22"/>
        <v>7</v>
      </c>
      <c r="AG50" s="34">
        <f t="shared" si="29"/>
        <v>198</v>
      </c>
      <c r="AH50" s="23" t="s">
        <v>251</v>
      </c>
      <c r="AI50" s="49" t="s">
        <v>578</v>
      </c>
      <c r="AJ50" s="7">
        <v>1</v>
      </c>
      <c r="AK50" s="31">
        <f t="shared" si="23"/>
        <v>8</v>
      </c>
      <c r="AL50" s="34">
        <f t="shared" si="30"/>
        <v>155</v>
      </c>
      <c r="AM50" s="23" t="s">
        <v>521</v>
      </c>
      <c r="AN50" s="49" t="s">
        <v>579</v>
      </c>
      <c r="AO50" s="7">
        <v>6</v>
      </c>
      <c r="AP50" s="31">
        <f t="shared" si="24"/>
        <v>3</v>
      </c>
      <c r="AQ50" s="34">
        <f t="shared" si="31"/>
        <v>152</v>
      </c>
    </row>
    <row r="51" spans="1:43" s="5" customFormat="1" ht="24" customHeight="1">
      <c r="A51" s="10">
        <v>43</v>
      </c>
      <c r="B51" s="11" t="s">
        <v>70</v>
      </c>
      <c r="C51" s="57" t="s">
        <v>96</v>
      </c>
      <c r="D51" s="23" t="s">
        <v>78</v>
      </c>
      <c r="E51" s="49" t="s">
        <v>580</v>
      </c>
      <c r="F51" s="7">
        <v>5</v>
      </c>
      <c r="G51" s="31">
        <f t="shared" si="16"/>
        <v>4</v>
      </c>
      <c r="H51" s="34">
        <f t="shared" si="25"/>
        <v>156</v>
      </c>
      <c r="I51" s="23" t="s">
        <v>78</v>
      </c>
      <c r="J51" s="49" t="s">
        <v>581</v>
      </c>
      <c r="K51" s="7">
        <v>2</v>
      </c>
      <c r="L51" s="31">
        <f t="shared" si="17"/>
        <v>7</v>
      </c>
      <c r="M51" s="34">
        <f t="shared" si="26"/>
        <v>177</v>
      </c>
      <c r="N51" s="23" t="s">
        <v>78</v>
      </c>
      <c r="O51" s="49" t="s">
        <v>582</v>
      </c>
      <c r="P51" s="7">
        <v>1</v>
      </c>
      <c r="Q51" s="31">
        <f t="shared" si="18"/>
        <v>8</v>
      </c>
      <c r="R51" s="34">
        <f t="shared" si="27"/>
        <v>151</v>
      </c>
      <c r="S51" s="23" t="s">
        <v>78</v>
      </c>
      <c r="T51" s="49" t="s">
        <v>583</v>
      </c>
      <c r="U51" s="7" t="s">
        <v>288</v>
      </c>
      <c r="V51" s="31">
        <f t="shared" si="19"/>
        <v>0</v>
      </c>
      <c r="W51" s="34">
        <f t="shared" si="20"/>
        <v>224</v>
      </c>
      <c r="X51" s="23" t="s">
        <v>78</v>
      </c>
      <c r="Y51" s="49" t="s">
        <v>584</v>
      </c>
      <c r="Z51" s="7">
        <v>3</v>
      </c>
      <c r="AA51" s="31">
        <f t="shared" si="21"/>
        <v>6</v>
      </c>
      <c r="AB51" s="34">
        <f t="shared" si="28"/>
        <v>179</v>
      </c>
      <c r="AC51" s="23" t="s">
        <v>78</v>
      </c>
      <c r="AD51" s="49" t="s">
        <v>585</v>
      </c>
      <c r="AE51" s="7" t="s">
        <v>288</v>
      </c>
      <c r="AF51" s="31">
        <f t="shared" si="22"/>
        <v>0</v>
      </c>
      <c r="AG51" s="34">
        <f t="shared" si="29"/>
        <v>198</v>
      </c>
      <c r="AH51" s="23" t="s">
        <v>78</v>
      </c>
      <c r="AI51" s="49" t="s">
        <v>586</v>
      </c>
      <c r="AJ51" s="7">
        <v>4</v>
      </c>
      <c r="AK51" s="31">
        <f t="shared" si="23"/>
        <v>5</v>
      </c>
      <c r="AL51" s="34">
        <f t="shared" si="30"/>
        <v>160</v>
      </c>
      <c r="AM51" s="23" t="s">
        <v>78</v>
      </c>
      <c r="AN51" s="49"/>
      <c r="AO51" s="7" t="s">
        <v>309</v>
      </c>
      <c r="AP51" s="31">
        <f t="shared" si="24"/>
        <v>0</v>
      </c>
      <c r="AQ51" s="34">
        <f t="shared" si="31"/>
        <v>152</v>
      </c>
    </row>
    <row r="52" spans="1:43" s="5" customFormat="1" ht="24" customHeight="1">
      <c r="A52" s="10">
        <v>44</v>
      </c>
      <c r="B52" s="11" t="s">
        <v>71</v>
      </c>
      <c r="C52" s="57" t="s">
        <v>96</v>
      </c>
      <c r="D52" s="23" t="s">
        <v>78</v>
      </c>
      <c r="E52" s="49" t="s">
        <v>587</v>
      </c>
      <c r="F52" s="7">
        <v>2</v>
      </c>
      <c r="G52" s="31">
        <f t="shared" si="16"/>
        <v>7</v>
      </c>
      <c r="H52" s="34">
        <f t="shared" si="25"/>
        <v>163</v>
      </c>
      <c r="I52" s="23" t="s">
        <v>78</v>
      </c>
      <c r="J52" s="49"/>
      <c r="K52" s="7" t="s">
        <v>309</v>
      </c>
      <c r="L52" s="31">
        <f t="shared" si="17"/>
        <v>0</v>
      </c>
      <c r="M52" s="34">
        <f t="shared" si="26"/>
        <v>177</v>
      </c>
      <c r="N52" s="23" t="s">
        <v>78</v>
      </c>
      <c r="O52" s="49"/>
      <c r="P52" s="7" t="s">
        <v>309</v>
      </c>
      <c r="Q52" s="31">
        <f t="shared" si="18"/>
        <v>0</v>
      </c>
      <c r="R52" s="34">
        <f t="shared" si="27"/>
        <v>151</v>
      </c>
      <c r="S52" s="23" t="s">
        <v>78</v>
      </c>
      <c r="T52" s="49" t="s">
        <v>588</v>
      </c>
      <c r="U52" s="7" t="s">
        <v>288</v>
      </c>
      <c r="V52" s="31">
        <f t="shared" si="19"/>
        <v>0</v>
      </c>
      <c r="W52" s="34">
        <f t="shared" si="20"/>
        <v>224</v>
      </c>
      <c r="X52" s="23" t="s">
        <v>78</v>
      </c>
      <c r="Y52" s="49" t="s">
        <v>589</v>
      </c>
      <c r="Z52" s="7" t="s">
        <v>288</v>
      </c>
      <c r="AA52" s="31">
        <f t="shared" si="21"/>
        <v>0</v>
      </c>
      <c r="AB52" s="34">
        <f t="shared" si="28"/>
        <v>179</v>
      </c>
      <c r="AC52" s="23" t="s">
        <v>78</v>
      </c>
      <c r="AD52" s="49"/>
      <c r="AE52" s="7" t="s">
        <v>415</v>
      </c>
      <c r="AF52" s="31">
        <f t="shared" si="22"/>
        <v>0</v>
      </c>
      <c r="AG52" s="34">
        <f t="shared" si="29"/>
        <v>198</v>
      </c>
      <c r="AH52" s="23" t="s">
        <v>78</v>
      </c>
      <c r="AI52" s="49" t="s">
        <v>590</v>
      </c>
      <c r="AJ52" s="7">
        <v>3</v>
      </c>
      <c r="AK52" s="31">
        <f t="shared" si="23"/>
        <v>6</v>
      </c>
      <c r="AL52" s="34">
        <f t="shared" si="30"/>
        <v>166</v>
      </c>
      <c r="AM52" s="23" t="s">
        <v>78</v>
      </c>
      <c r="AN52" s="49" t="s">
        <v>591</v>
      </c>
      <c r="AO52" s="7">
        <v>1</v>
      </c>
      <c r="AP52" s="31">
        <f t="shared" si="24"/>
        <v>8</v>
      </c>
      <c r="AQ52" s="34">
        <f t="shared" si="31"/>
        <v>160</v>
      </c>
    </row>
    <row r="53" spans="1:43" s="5" customFormat="1" ht="24" customHeight="1">
      <c r="A53" s="10">
        <v>45</v>
      </c>
      <c r="B53" s="11" t="s">
        <v>72</v>
      </c>
      <c r="C53" s="57" t="s">
        <v>118</v>
      </c>
      <c r="D53" s="23" t="s">
        <v>78</v>
      </c>
      <c r="E53" s="49" t="s">
        <v>529</v>
      </c>
      <c r="F53" s="7">
        <v>8</v>
      </c>
      <c r="G53" s="31">
        <f t="shared" si="16"/>
        <v>1</v>
      </c>
      <c r="H53" s="34">
        <f t="shared" si="25"/>
        <v>164</v>
      </c>
      <c r="I53" s="23" t="s">
        <v>78</v>
      </c>
      <c r="J53" s="49" t="s">
        <v>592</v>
      </c>
      <c r="K53" s="7">
        <v>4</v>
      </c>
      <c r="L53" s="31">
        <f t="shared" si="17"/>
        <v>5</v>
      </c>
      <c r="M53" s="34">
        <f t="shared" si="26"/>
        <v>182</v>
      </c>
      <c r="N53" s="23" t="s">
        <v>78</v>
      </c>
      <c r="O53" s="49" t="s">
        <v>593</v>
      </c>
      <c r="P53" s="7">
        <v>7</v>
      </c>
      <c r="Q53" s="31">
        <f t="shared" si="18"/>
        <v>2</v>
      </c>
      <c r="R53" s="34">
        <f t="shared" si="27"/>
        <v>153</v>
      </c>
      <c r="S53" s="23" t="s">
        <v>78</v>
      </c>
      <c r="T53" s="49" t="s">
        <v>594</v>
      </c>
      <c r="U53" s="7">
        <v>1</v>
      </c>
      <c r="V53" s="31">
        <f t="shared" si="19"/>
        <v>8</v>
      </c>
      <c r="W53" s="34">
        <f t="shared" si="20"/>
        <v>232</v>
      </c>
      <c r="X53" s="23" t="s">
        <v>78</v>
      </c>
      <c r="Y53" s="49" t="s">
        <v>595</v>
      </c>
      <c r="Z53" s="7">
        <v>5</v>
      </c>
      <c r="AA53" s="31">
        <f t="shared" si="21"/>
        <v>4</v>
      </c>
      <c r="AB53" s="34">
        <f t="shared" si="28"/>
        <v>183</v>
      </c>
      <c r="AC53" s="23" t="s">
        <v>78</v>
      </c>
      <c r="AD53" s="49" t="s">
        <v>596</v>
      </c>
      <c r="AE53" s="7">
        <v>3</v>
      </c>
      <c r="AF53" s="31">
        <f t="shared" si="22"/>
        <v>6</v>
      </c>
      <c r="AG53" s="34">
        <f t="shared" si="29"/>
        <v>204</v>
      </c>
      <c r="AH53" s="23" t="s">
        <v>78</v>
      </c>
      <c r="AI53" s="49" t="s">
        <v>597</v>
      </c>
      <c r="AJ53" s="7">
        <v>6</v>
      </c>
      <c r="AK53" s="31">
        <f t="shared" si="23"/>
        <v>3</v>
      </c>
      <c r="AL53" s="34">
        <f t="shared" si="30"/>
        <v>169</v>
      </c>
      <c r="AM53" s="23" t="s">
        <v>78</v>
      </c>
      <c r="AN53" s="49" t="s">
        <v>598</v>
      </c>
      <c r="AO53" s="7">
        <v>2</v>
      </c>
      <c r="AP53" s="31">
        <f t="shared" si="24"/>
        <v>7</v>
      </c>
      <c r="AQ53" s="34">
        <f t="shared" si="31"/>
        <v>167</v>
      </c>
    </row>
    <row r="54" spans="1:43" s="5" customFormat="1" ht="24" customHeight="1">
      <c r="A54" s="10">
        <v>46</v>
      </c>
      <c r="B54" s="11" t="s">
        <v>73</v>
      </c>
      <c r="C54" s="57" t="s">
        <v>119</v>
      </c>
      <c r="D54" s="23" t="s">
        <v>78</v>
      </c>
      <c r="E54" s="49"/>
      <c r="F54" s="7" t="s">
        <v>309</v>
      </c>
      <c r="G54" s="31">
        <f t="shared" si="16"/>
        <v>0</v>
      </c>
      <c r="H54" s="34">
        <f t="shared" si="25"/>
        <v>164</v>
      </c>
      <c r="I54" s="23" t="s">
        <v>78</v>
      </c>
      <c r="J54" s="49"/>
      <c r="K54" s="7" t="s">
        <v>309</v>
      </c>
      <c r="L54" s="31">
        <f t="shared" si="17"/>
        <v>0</v>
      </c>
      <c r="M54" s="34">
        <f t="shared" si="26"/>
        <v>182</v>
      </c>
      <c r="N54" s="23" t="s">
        <v>78</v>
      </c>
      <c r="O54" s="49"/>
      <c r="P54" s="7" t="s">
        <v>309</v>
      </c>
      <c r="Q54" s="31">
        <f t="shared" si="18"/>
        <v>0</v>
      </c>
      <c r="R54" s="34">
        <f t="shared" si="27"/>
        <v>153</v>
      </c>
      <c r="S54" s="23" t="s">
        <v>78</v>
      </c>
      <c r="T54" s="49" t="s">
        <v>599</v>
      </c>
      <c r="U54" s="7">
        <v>1</v>
      </c>
      <c r="V54" s="31">
        <f t="shared" si="19"/>
        <v>8</v>
      </c>
      <c r="W54" s="34">
        <f t="shared" si="20"/>
        <v>240</v>
      </c>
      <c r="X54" s="23" t="s">
        <v>78</v>
      </c>
      <c r="Y54" s="49" t="s">
        <v>600</v>
      </c>
      <c r="Z54" s="7">
        <v>4</v>
      </c>
      <c r="AA54" s="31">
        <f t="shared" si="21"/>
        <v>5</v>
      </c>
      <c r="AB54" s="34">
        <f t="shared" si="28"/>
        <v>188</v>
      </c>
      <c r="AC54" s="23" t="s">
        <v>78</v>
      </c>
      <c r="AD54" s="49" t="s">
        <v>601</v>
      </c>
      <c r="AE54" s="7">
        <v>3</v>
      </c>
      <c r="AF54" s="31">
        <f t="shared" si="22"/>
        <v>6</v>
      </c>
      <c r="AG54" s="34">
        <f t="shared" si="29"/>
        <v>210</v>
      </c>
      <c r="AH54" s="23" t="s">
        <v>78</v>
      </c>
      <c r="AI54" s="49"/>
      <c r="AJ54" s="7" t="s">
        <v>309</v>
      </c>
      <c r="AK54" s="31">
        <f t="shared" si="23"/>
        <v>0</v>
      </c>
      <c r="AL54" s="34">
        <f t="shared" si="30"/>
        <v>169</v>
      </c>
      <c r="AM54" s="23" t="s">
        <v>78</v>
      </c>
      <c r="AN54" s="49" t="s">
        <v>602</v>
      </c>
      <c r="AO54" s="7">
        <v>2</v>
      </c>
      <c r="AP54" s="31">
        <f t="shared" si="24"/>
        <v>7</v>
      </c>
      <c r="AQ54" s="34">
        <f t="shared" si="31"/>
        <v>174</v>
      </c>
    </row>
    <row r="55" spans="1:43" s="5" customFormat="1" ht="24" customHeight="1">
      <c r="A55" s="10">
        <v>47</v>
      </c>
      <c r="B55" s="11" t="s">
        <v>74</v>
      </c>
      <c r="C55" s="57" t="s">
        <v>120</v>
      </c>
      <c r="D55" s="23" t="s">
        <v>78</v>
      </c>
      <c r="E55" s="49"/>
      <c r="F55" s="7" t="s">
        <v>309</v>
      </c>
      <c r="G55" s="31">
        <f t="shared" si="16"/>
        <v>0</v>
      </c>
      <c r="H55" s="34">
        <f t="shared" si="25"/>
        <v>164</v>
      </c>
      <c r="I55" s="23" t="s">
        <v>78</v>
      </c>
      <c r="J55" s="49" t="s">
        <v>603</v>
      </c>
      <c r="K55" s="7">
        <v>4</v>
      </c>
      <c r="L55" s="31">
        <f t="shared" si="17"/>
        <v>5</v>
      </c>
      <c r="M55" s="34">
        <f t="shared" si="26"/>
        <v>187</v>
      </c>
      <c r="N55" s="23" t="s">
        <v>78</v>
      </c>
      <c r="O55" s="49" t="s">
        <v>604</v>
      </c>
      <c r="P55" s="7">
        <v>6</v>
      </c>
      <c r="Q55" s="31">
        <f t="shared" si="18"/>
        <v>3</v>
      </c>
      <c r="R55" s="34">
        <f t="shared" si="27"/>
        <v>156</v>
      </c>
      <c r="S55" s="23" t="s">
        <v>78</v>
      </c>
      <c r="T55" s="49"/>
      <c r="U55" s="7" t="s">
        <v>309</v>
      </c>
      <c r="V55" s="31">
        <f t="shared" si="19"/>
        <v>0</v>
      </c>
      <c r="W55" s="34">
        <f t="shared" si="20"/>
        <v>240</v>
      </c>
      <c r="X55" s="23" t="s">
        <v>78</v>
      </c>
      <c r="Y55" s="49" t="s">
        <v>605</v>
      </c>
      <c r="Z55" s="7">
        <v>3</v>
      </c>
      <c r="AA55" s="31">
        <f t="shared" si="21"/>
        <v>6</v>
      </c>
      <c r="AB55" s="34">
        <f t="shared" si="28"/>
        <v>194</v>
      </c>
      <c r="AC55" s="23" t="s">
        <v>78</v>
      </c>
      <c r="AD55" s="49" t="s">
        <v>351</v>
      </c>
      <c r="AE55" s="7">
        <v>1</v>
      </c>
      <c r="AF55" s="31">
        <f t="shared" si="22"/>
        <v>8</v>
      </c>
      <c r="AG55" s="34">
        <f t="shared" si="29"/>
        <v>218</v>
      </c>
      <c r="AH55" s="23" t="s">
        <v>78</v>
      </c>
      <c r="AI55" s="49" t="s">
        <v>606</v>
      </c>
      <c r="AJ55" s="7">
        <v>2</v>
      </c>
      <c r="AK55" s="31">
        <f t="shared" si="23"/>
        <v>7</v>
      </c>
      <c r="AL55" s="34">
        <f t="shared" si="30"/>
        <v>176</v>
      </c>
      <c r="AM55" s="23" t="s">
        <v>78</v>
      </c>
      <c r="AN55" s="49" t="s">
        <v>607</v>
      </c>
      <c r="AO55" s="7">
        <v>5</v>
      </c>
      <c r="AP55" s="31">
        <f t="shared" si="24"/>
        <v>4</v>
      </c>
      <c r="AQ55" s="34">
        <f t="shared" si="31"/>
        <v>178</v>
      </c>
    </row>
    <row r="56" spans="1:43" s="5" customFormat="1" ht="24" customHeight="1">
      <c r="A56" s="10">
        <v>48</v>
      </c>
      <c r="B56" s="11" t="s">
        <v>75</v>
      </c>
      <c r="C56" s="57" t="s">
        <v>121</v>
      </c>
      <c r="D56" s="23" t="s">
        <v>78</v>
      </c>
      <c r="E56" s="49" t="s">
        <v>608</v>
      </c>
      <c r="F56" s="7">
        <v>5</v>
      </c>
      <c r="G56" s="31">
        <f t="shared" si="16"/>
        <v>4</v>
      </c>
      <c r="H56" s="34">
        <f t="shared" si="25"/>
        <v>168</v>
      </c>
      <c r="I56" s="23" t="s">
        <v>78</v>
      </c>
      <c r="J56" s="49" t="s">
        <v>609</v>
      </c>
      <c r="K56" s="7">
        <v>4</v>
      </c>
      <c r="L56" s="31">
        <f t="shared" si="17"/>
        <v>5</v>
      </c>
      <c r="M56" s="34">
        <f t="shared" si="26"/>
        <v>192</v>
      </c>
      <c r="N56" s="23" t="s">
        <v>78</v>
      </c>
      <c r="O56" s="49" t="s">
        <v>610</v>
      </c>
      <c r="P56" s="7">
        <v>7</v>
      </c>
      <c r="Q56" s="31">
        <f t="shared" si="18"/>
        <v>2</v>
      </c>
      <c r="R56" s="34">
        <f t="shared" si="27"/>
        <v>158</v>
      </c>
      <c r="S56" s="23" t="s">
        <v>78</v>
      </c>
      <c r="T56" s="49" t="s">
        <v>548</v>
      </c>
      <c r="U56" s="7">
        <v>2</v>
      </c>
      <c r="V56" s="31">
        <f t="shared" si="19"/>
        <v>7</v>
      </c>
      <c r="W56" s="34">
        <f t="shared" si="20"/>
        <v>247</v>
      </c>
      <c r="X56" s="23" t="s">
        <v>78</v>
      </c>
      <c r="Y56" s="49" t="s">
        <v>611</v>
      </c>
      <c r="Z56" s="7">
        <v>6</v>
      </c>
      <c r="AA56" s="31">
        <f t="shared" si="21"/>
        <v>3</v>
      </c>
      <c r="AB56" s="34">
        <f t="shared" si="28"/>
        <v>197</v>
      </c>
      <c r="AC56" s="23" t="s">
        <v>78</v>
      </c>
      <c r="AD56" s="49" t="s">
        <v>612</v>
      </c>
      <c r="AE56" s="7">
        <v>1</v>
      </c>
      <c r="AF56" s="31">
        <f t="shared" si="22"/>
        <v>8</v>
      </c>
      <c r="AG56" s="34">
        <f t="shared" si="29"/>
        <v>226</v>
      </c>
      <c r="AH56" s="23" t="s">
        <v>78</v>
      </c>
      <c r="AI56" s="49"/>
      <c r="AJ56" s="7" t="s">
        <v>309</v>
      </c>
      <c r="AK56" s="31">
        <f t="shared" si="23"/>
        <v>0</v>
      </c>
      <c r="AL56" s="34">
        <f t="shared" si="30"/>
        <v>176</v>
      </c>
      <c r="AM56" s="23" t="s">
        <v>78</v>
      </c>
      <c r="AN56" s="49" t="s">
        <v>613</v>
      </c>
      <c r="AO56" s="7">
        <v>3</v>
      </c>
      <c r="AP56" s="31">
        <f t="shared" si="24"/>
        <v>6</v>
      </c>
      <c r="AQ56" s="34">
        <f t="shared" si="31"/>
        <v>184</v>
      </c>
    </row>
    <row r="57" spans="1:43" s="5" customFormat="1" ht="24" customHeight="1">
      <c r="A57" s="10">
        <v>49</v>
      </c>
      <c r="B57" s="11" t="s">
        <v>76</v>
      </c>
      <c r="C57" s="57" t="s">
        <v>122</v>
      </c>
      <c r="D57" s="23" t="s">
        <v>78</v>
      </c>
      <c r="E57" s="49" t="s">
        <v>614</v>
      </c>
      <c r="F57" s="7">
        <v>6</v>
      </c>
      <c r="G57" s="31">
        <f t="shared" si="16"/>
        <v>3</v>
      </c>
      <c r="H57" s="34">
        <f t="shared" si="25"/>
        <v>171</v>
      </c>
      <c r="I57" s="23" t="s">
        <v>78</v>
      </c>
      <c r="J57" s="49" t="s">
        <v>615</v>
      </c>
      <c r="K57" s="7">
        <v>2</v>
      </c>
      <c r="L57" s="31">
        <f t="shared" si="17"/>
        <v>7</v>
      </c>
      <c r="M57" s="34">
        <f t="shared" si="26"/>
        <v>199</v>
      </c>
      <c r="N57" s="23" t="s">
        <v>78</v>
      </c>
      <c r="O57" s="49" t="s">
        <v>616</v>
      </c>
      <c r="P57" s="7">
        <v>7</v>
      </c>
      <c r="Q57" s="31">
        <f t="shared" si="18"/>
        <v>2</v>
      </c>
      <c r="R57" s="34">
        <f t="shared" si="27"/>
        <v>160</v>
      </c>
      <c r="S57" s="23" t="s">
        <v>78</v>
      </c>
      <c r="T57" s="49" t="s">
        <v>617</v>
      </c>
      <c r="U57" s="7">
        <v>1</v>
      </c>
      <c r="V57" s="31">
        <f t="shared" si="19"/>
        <v>8</v>
      </c>
      <c r="W57" s="34">
        <f t="shared" si="20"/>
        <v>255</v>
      </c>
      <c r="X57" s="23" t="s">
        <v>78</v>
      </c>
      <c r="Y57" s="49" t="s">
        <v>618</v>
      </c>
      <c r="Z57" s="7">
        <v>3</v>
      </c>
      <c r="AA57" s="31">
        <f t="shared" si="21"/>
        <v>6</v>
      </c>
      <c r="AB57" s="34">
        <f t="shared" si="28"/>
        <v>203</v>
      </c>
      <c r="AC57" s="23" t="s">
        <v>78</v>
      </c>
      <c r="AD57" s="49"/>
      <c r="AE57" s="7" t="s">
        <v>309</v>
      </c>
      <c r="AF57" s="31">
        <f t="shared" si="22"/>
        <v>0</v>
      </c>
      <c r="AG57" s="34">
        <f t="shared" si="29"/>
        <v>226</v>
      </c>
      <c r="AH57" s="23" t="s">
        <v>78</v>
      </c>
      <c r="AI57" s="49" t="s">
        <v>619</v>
      </c>
      <c r="AJ57" s="7">
        <v>4</v>
      </c>
      <c r="AK57" s="31">
        <f t="shared" si="23"/>
        <v>5</v>
      </c>
      <c r="AL57" s="34">
        <f t="shared" si="30"/>
        <v>181</v>
      </c>
      <c r="AM57" s="23" t="s">
        <v>78</v>
      </c>
      <c r="AN57" s="49" t="s">
        <v>620</v>
      </c>
      <c r="AO57" s="7">
        <v>5</v>
      </c>
      <c r="AP57" s="31">
        <f t="shared" si="24"/>
        <v>4</v>
      </c>
      <c r="AQ57" s="34">
        <f t="shared" si="31"/>
        <v>188</v>
      </c>
    </row>
    <row r="58" spans="1:43" s="5" customFormat="1" ht="24" customHeight="1" thickBot="1">
      <c r="A58" s="18">
        <v>50</v>
      </c>
      <c r="B58" s="11" t="s">
        <v>77</v>
      </c>
      <c r="C58" s="57" t="s">
        <v>123</v>
      </c>
      <c r="D58" s="23" t="s">
        <v>78</v>
      </c>
      <c r="E58" s="50" t="s">
        <v>621</v>
      </c>
      <c r="F58" s="20">
        <v>2</v>
      </c>
      <c r="G58" s="35">
        <f t="shared" si="16"/>
        <v>7</v>
      </c>
      <c r="H58" s="36">
        <f t="shared" si="25"/>
        <v>178</v>
      </c>
      <c r="I58" s="23" t="s">
        <v>78</v>
      </c>
      <c r="J58" s="50" t="s">
        <v>626</v>
      </c>
      <c r="K58" s="20">
        <v>6</v>
      </c>
      <c r="L58" s="35">
        <f t="shared" si="17"/>
        <v>3</v>
      </c>
      <c r="M58" s="36">
        <f t="shared" si="26"/>
        <v>202</v>
      </c>
      <c r="N58" s="23" t="s">
        <v>78</v>
      </c>
      <c r="O58" s="50" t="s">
        <v>625</v>
      </c>
      <c r="P58" s="20">
        <v>5</v>
      </c>
      <c r="Q58" s="35">
        <f t="shared" si="18"/>
        <v>4</v>
      </c>
      <c r="R58" s="36">
        <f t="shared" si="27"/>
        <v>164</v>
      </c>
      <c r="S58" s="23" t="s">
        <v>78</v>
      </c>
      <c r="T58" s="50" t="s">
        <v>624</v>
      </c>
      <c r="U58" s="20">
        <v>4</v>
      </c>
      <c r="V58" s="35">
        <f t="shared" si="19"/>
        <v>5</v>
      </c>
      <c r="W58" s="36">
        <f t="shared" si="20"/>
        <v>260</v>
      </c>
      <c r="X58" s="23" t="s">
        <v>78</v>
      </c>
      <c r="Y58" s="50" t="s">
        <v>623</v>
      </c>
      <c r="Z58" s="20">
        <v>3</v>
      </c>
      <c r="AA58" s="35">
        <f t="shared" si="21"/>
        <v>6</v>
      </c>
      <c r="AB58" s="36">
        <f t="shared" si="28"/>
        <v>209</v>
      </c>
      <c r="AC58" s="23" t="s">
        <v>78</v>
      </c>
      <c r="AD58" s="50" t="s">
        <v>622</v>
      </c>
      <c r="AE58" s="20">
        <v>1</v>
      </c>
      <c r="AF58" s="35">
        <f t="shared" si="22"/>
        <v>8</v>
      </c>
      <c r="AG58" s="36">
        <f t="shared" si="29"/>
        <v>234</v>
      </c>
      <c r="AH58" s="23" t="s">
        <v>78</v>
      </c>
      <c r="AI58" s="50" t="s">
        <v>627</v>
      </c>
      <c r="AJ58" s="20">
        <v>8</v>
      </c>
      <c r="AK58" s="35">
        <f t="shared" si="23"/>
        <v>1</v>
      </c>
      <c r="AL58" s="36">
        <f t="shared" si="30"/>
        <v>182</v>
      </c>
      <c r="AM58" s="23" t="s">
        <v>78</v>
      </c>
      <c r="AN58" s="50" t="s">
        <v>628</v>
      </c>
      <c r="AO58" s="20">
        <v>7</v>
      </c>
      <c r="AP58" s="35">
        <f t="shared" si="24"/>
        <v>2</v>
      </c>
      <c r="AQ58" s="36">
        <f t="shared" si="31"/>
        <v>190</v>
      </c>
    </row>
    <row r="59" spans="1:43" s="38" customFormat="1" ht="13.5" thickBot="1">
      <c r="A59" s="37"/>
      <c r="B59" s="13" t="s">
        <v>17</v>
      </c>
      <c r="C59" s="14"/>
      <c r="D59" s="83">
        <f>H58</f>
        <v>178</v>
      </c>
      <c r="E59" s="83"/>
      <c r="F59" s="83"/>
      <c r="G59" s="83"/>
      <c r="H59" s="83"/>
      <c r="I59" s="83">
        <f>M58</f>
        <v>202</v>
      </c>
      <c r="J59" s="83"/>
      <c r="K59" s="83"/>
      <c r="L59" s="83"/>
      <c r="M59" s="83"/>
      <c r="N59" s="83">
        <f>R58</f>
        <v>164</v>
      </c>
      <c r="O59" s="83"/>
      <c r="P59" s="83"/>
      <c r="Q59" s="83"/>
      <c r="R59" s="83"/>
      <c r="S59" s="83">
        <f>W58</f>
        <v>260</v>
      </c>
      <c r="T59" s="83"/>
      <c r="U59" s="83"/>
      <c r="V59" s="83"/>
      <c r="W59" s="83"/>
      <c r="X59" s="83">
        <f>AB58</f>
        <v>209</v>
      </c>
      <c r="Y59" s="83"/>
      <c r="Z59" s="83"/>
      <c r="AA59" s="83"/>
      <c r="AB59" s="83"/>
      <c r="AC59" s="83">
        <f>AG58</f>
        <v>234</v>
      </c>
      <c r="AD59" s="83"/>
      <c r="AE59" s="83"/>
      <c r="AF59" s="83"/>
      <c r="AG59" s="83"/>
      <c r="AH59" s="83">
        <f>AL58</f>
        <v>182</v>
      </c>
      <c r="AI59" s="83"/>
      <c r="AJ59" s="83"/>
      <c r="AK59" s="83"/>
      <c r="AL59" s="83"/>
      <c r="AM59" s="83">
        <f>AQ58</f>
        <v>190</v>
      </c>
      <c r="AN59" s="83"/>
      <c r="AO59" s="83"/>
      <c r="AP59" s="83"/>
      <c r="AQ59" s="83"/>
    </row>
    <row r="60" spans="1:43" s="16" customFormat="1" ht="13.5" thickBot="1">
      <c r="A60" s="37"/>
      <c r="B60" s="13" t="s">
        <v>18</v>
      </c>
      <c r="C60" s="14"/>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row>
    <row r="61" spans="1:43" s="16" customFormat="1" ht="13.5" customHeight="1" thickBot="1">
      <c r="A61" s="37"/>
      <c r="B61" s="13"/>
      <c r="C61" s="14"/>
      <c r="D61" s="86" t="str">
        <f>D33</f>
        <v>Buckingham</v>
      </c>
      <c r="E61" s="87"/>
      <c r="F61" s="87"/>
      <c r="G61" s="87"/>
      <c r="H61" s="88"/>
      <c r="I61" s="86" t="str">
        <f>I33</f>
        <v>Henley</v>
      </c>
      <c r="J61" s="87"/>
      <c r="K61" s="87"/>
      <c r="L61" s="87"/>
      <c r="M61" s="88"/>
      <c r="N61" s="86" t="str">
        <f>N33</f>
        <v>Tring</v>
      </c>
      <c r="O61" s="87"/>
      <c r="P61" s="87"/>
      <c r="Q61" s="87"/>
      <c r="R61" s="88"/>
      <c r="S61" s="86" t="str">
        <f>S33</f>
        <v>Four Shires</v>
      </c>
      <c r="T61" s="87"/>
      <c r="U61" s="87"/>
      <c r="V61" s="87"/>
      <c r="W61" s="88"/>
      <c r="X61" s="86" t="str">
        <f>X33</f>
        <v>City of Oxford</v>
      </c>
      <c r="Y61" s="87"/>
      <c r="Z61" s="87"/>
      <c r="AA61" s="87"/>
      <c r="AB61" s="88"/>
      <c r="AC61" s="86" t="str">
        <f>AC33</f>
        <v>Bicester</v>
      </c>
      <c r="AD61" s="87"/>
      <c r="AE61" s="87"/>
      <c r="AF61" s="87"/>
      <c r="AG61" s="88"/>
      <c r="AH61" s="86" t="str">
        <f>AH33</f>
        <v>Kings Langley</v>
      </c>
      <c r="AI61" s="87"/>
      <c r="AJ61" s="87"/>
      <c r="AK61" s="87"/>
      <c r="AL61" s="88"/>
      <c r="AM61" s="86" t="str">
        <f>AM33</f>
        <v>Newport Pagnal</v>
      </c>
      <c r="AN61" s="87"/>
      <c r="AO61" s="87"/>
      <c r="AP61" s="87"/>
      <c r="AQ61" s="88"/>
    </row>
    <row r="62" spans="1:43" s="5" customFormat="1" ht="13.5" thickBot="1">
      <c r="A62" s="93" t="s">
        <v>84</v>
      </c>
      <c r="B62" s="94"/>
      <c r="C62" s="95"/>
      <c r="D62" s="89" t="s">
        <v>25</v>
      </c>
      <c r="E62" s="90"/>
      <c r="F62" s="39">
        <f>COUNTIF(F5:F58,"tf")</f>
        <v>1</v>
      </c>
      <c r="G62" s="40"/>
      <c r="H62" s="41"/>
      <c r="I62" s="89" t="s">
        <v>25</v>
      </c>
      <c r="J62" s="90"/>
      <c r="K62" s="39">
        <f>COUNTIF(K5:K58,"tf")</f>
        <v>2</v>
      </c>
      <c r="L62" s="40"/>
      <c r="M62" s="41"/>
      <c r="N62" s="89" t="s">
        <v>25</v>
      </c>
      <c r="O62" s="90"/>
      <c r="P62" s="39">
        <f>COUNTIF(P5:P58,"tf")</f>
        <v>0</v>
      </c>
      <c r="Q62" s="40"/>
      <c r="R62" s="41"/>
      <c r="S62" s="89" t="s">
        <v>25</v>
      </c>
      <c r="T62" s="90"/>
      <c r="U62" s="39">
        <f>COUNTIF(U5:U58,"tf")</f>
        <v>10</v>
      </c>
      <c r="V62" s="40"/>
      <c r="W62" s="41"/>
      <c r="X62" s="89" t="s">
        <v>25</v>
      </c>
      <c r="Y62" s="90"/>
      <c r="Z62" s="39">
        <f>COUNTIF(Z5:Z58,"tf")</f>
        <v>11</v>
      </c>
      <c r="AA62" s="40"/>
      <c r="AB62" s="41"/>
      <c r="AC62" s="89" t="s">
        <v>25</v>
      </c>
      <c r="AD62" s="90"/>
      <c r="AE62" s="39">
        <f>COUNTIF(AE5:AE58,"tf")</f>
        <v>11</v>
      </c>
      <c r="AF62" s="40"/>
      <c r="AG62" s="41"/>
      <c r="AH62" s="89" t="s">
        <v>25</v>
      </c>
      <c r="AI62" s="90"/>
      <c r="AJ62" s="39">
        <f>COUNTIF(AJ5:AJ58,"tf")</f>
        <v>2</v>
      </c>
      <c r="AK62" s="40"/>
      <c r="AL62" s="41"/>
      <c r="AM62" s="89" t="s">
        <v>25</v>
      </c>
      <c r="AN62" s="90"/>
      <c r="AO62" s="39">
        <f>COUNTIF(AO5:AO58,"tf")</f>
        <v>8</v>
      </c>
      <c r="AP62" s="40"/>
      <c r="AQ62" s="41"/>
    </row>
    <row r="63" spans="1:43" s="5" customFormat="1" ht="13.5" thickBot="1">
      <c r="A63" s="96"/>
      <c r="B63" s="97"/>
      <c r="C63" s="98"/>
      <c r="D63" s="89" t="s">
        <v>82</v>
      </c>
      <c r="E63" s="90"/>
      <c r="F63" s="39">
        <f>COUNTIF(F5:F58,"dq")</f>
        <v>12</v>
      </c>
      <c r="G63" s="40"/>
      <c r="H63" s="41"/>
      <c r="I63" s="89" t="s">
        <v>82</v>
      </c>
      <c r="J63" s="90"/>
      <c r="K63" s="39">
        <f>COUNTIF(K5:K58,"dq")</f>
        <v>7</v>
      </c>
      <c r="L63" s="40"/>
      <c r="M63" s="41"/>
      <c r="N63" s="89" t="s">
        <v>82</v>
      </c>
      <c r="O63" s="90"/>
      <c r="P63" s="39">
        <f>COUNTIF(P5:P58,"dq")</f>
        <v>9</v>
      </c>
      <c r="Q63" s="40"/>
      <c r="R63" s="41"/>
      <c r="S63" s="89" t="s">
        <v>82</v>
      </c>
      <c r="T63" s="90"/>
      <c r="U63" s="39">
        <f>COUNTIF(U5:U58,"dq")</f>
        <v>3</v>
      </c>
      <c r="V63" s="40"/>
      <c r="W63" s="41"/>
      <c r="X63" s="89" t="s">
        <v>82</v>
      </c>
      <c r="Y63" s="90"/>
      <c r="Z63" s="39">
        <f>COUNTIF(Z5:Z58,"dq")</f>
        <v>2</v>
      </c>
      <c r="AA63" s="40"/>
      <c r="AB63" s="41"/>
      <c r="AC63" s="89" t="s">
        <v>82</v>
      </c>
      <c r="AD63" s="90"/>
      <c r="AE63" s="39">
        <f>COUNTIF(AE5:AE58,"dq")</f>
        <v>2</v>
      </c>
      <c r="AF63" s="40"/>
      <c r="AG63" s="41"/>
      <c r="AH63" s="89" t="s">
        <v>82</v>
      </c>
      <c r="AI63" s="90"/>
      <c r="AJ63" s="39">
        <f>COUNTIF(AJ5:AJ58,"dq")</f>
        <v>6</v>
      </c>
      <c r="AK63" s="40"/>
      <c r="AL63" s="41"/>
      <c r="AM63" s="89" t="s">
        <v>82</v>
      </c>
      <c r="AN63" s="90"/>
      <c r="AO63" s="39">
        <f>COUNTIF(AO5:AO58,"dq")</f>
        <v>4</v>
      </c>
      <c r="AP63" s="40"/>
      <c r="AQ63" s="41"/>
    </row>
    <row r="64" spans="1:43" s="5" customFormat="1" ht="13.5" thickBot="1">
      <c r="A64" s="96"/>
      <c r="B64" s="97"/>
      <c r="C64" s="98"/>
      <c r="D64" s="91" t="s">
        <v>79</v>
      </c>
      <c r="E64" s="92"/>
      <c r="F64" s="39">
        <f>COUNTIF(F5:F58,"oa")</f>
        <v>0</v>
      </c>
      <c r="G64" s="40"/>
      <c r="H64" s="41"/>
      <c r="I64" s="91" t="s">
        <v>79</v>
      </c>
      <c r="J64" s="92"/>
      <c r="K64" s="39">
        <f>COUNTIF(K5:K58,"oa")</f>
        <v>0</v>
      </c>
      <c r="L64" s="40"/>
      <c r="M64" s="41"/>
      <c r="N64" s="91" t="s">
        <v>79</v>
      </c>
      <c r="O64" s="92"/>
      <c r="P64" s="39">
        <f>COUNTIF(P5:P58,"oa")</f>
        <v>0</v>
      </c>
      <c r="Q64" s="40"/>
      <c r="R64" s="41"/>
      <c r="S64" s="91" t="s">
        <v>79</v>
      </c>
      <c r="T64" s="92"/>
      <c r="U64" s="39">
        <f>COUNTIF(U5:U58,"oa")</f>
        <v>0</v>
      </c>
      <c r="V64" s="40"/>
      <c r="W64" s="41"/>
      <c r="X64" s="91" t="s">
        <v>79</v>
      </c>
      <c r="Y64" s="92"/>
      <c r="Z64" s="39">
        <f>COUNTIF(Z5:Z58,"oa")</f>
        <v>0</v>
      </c>
      <c r="AA64" s="40"/>
      <c r="AB64" s="41"/>
      <c r="AC64" s="91" t="s">
        <v>79</v>
      </c>
      <c r="AD64" s="92"/>
      <c r="AE64" s="39">
        <f>COUNTIF(AE5:AE58,"oa")</f>
        <v>0</v>
      </c>
      <c r="AF64" s="40"/>
      <c r="AG64" s="41"/>
      <c r="AH64" s="91" t="s">
        <v>79</v>
      </c>
      <c r="AI64" s="92"/>
      <c r="AJ64" s="39">
        <f>COUNTIF(AJ5:AJ58,"oa")</f>
        <v>0</v>
      </c>
      <c r="AK64" s="40"/>
      <c r="AL64" s="41"/>
      <c r="AM64" s="91" t="s">
        <v>79</v>
      </c>
      <c r="AN64" s="92"/>
      <c r="AO64" s="39">
        <f>COUNTIF(AO5:AO58,"oa")</f>
        <v>0</v>
      </c>
      <c r="AP64" s="40"/>
      <c r="AQ64" s="41"/>
    </row>
    <row r="65" spans="1:43" s="5" customFormat="1" ht="13.5" thickBot="1">
      <c r="A65" s="96"/>
      <c r="B65" s="97"/>
      <c r="C65" s="98"/>
      <c r="D65" s="91" t="s">
        <v>80</v>
      </c>
      <c r="E65" s="92"/>
      <c r="F65" s="39">
        <f>COUNTIF(F5:F58,"ns")</f>
        <v>0</v>
      </c>
      <c r="G65" s="40"/>
      <c r="H65" s="41"/>
      <c r="I65" s="91" t="s">
        <v>80</v>
      </c>
      <c r="J65" s="92"/>
      <c r="K65" s="39">
        <f>COUNTIF(K5:K58,"ns")</f>
        <v>0</v>
      </c>
      <c r="L65" s="40"/>
      <c r="M65" s="41"/>
      <c r="N65" s="91" t="s">
        <v>80</v>
      </c>
      <c r="O65" s="92"/>
      <c r="P65" s="39">
        <f>COUNTIF(P5:P58,"ns")</f>
        <v>0</v>
      </c>
      <c r="Q65" s="40"/>
      <c r="R65" s="41"/>
      <c r="S65" s="91" t="s">
        <v>80</v>
      </c>
      <c r="T65" s="92"/>
      <c r="U65" s="39">
        <f>COUNTIF(U5:U58,"ns")</f>
        <v>0</v>
      </c>
      <c r="V65" s="40"/>
      <c r="W65" s="41"/>
      <c r="X65" s="91" t="s">
        <v>80</v>
      </c>
      <c r="Y65" s="92"/>
      <c r="Z65" s="39">
        <f>COUNTIF(Z5:Z58,"ns")</f>
        <v>0</v>
      </c>
      <c r="AA65" s="40"/>
      <c r="AB65" s="41"/>
      <c r="AC65" s="91" t="s">
        <v>80</v>
      </c>
      <c r="AD65" s="92"/>
      <c r="AE65" s="39">
        <f>COUNTIF(AE5:AE58,"ns")</f>
        <v>3</v>
      </c>
      <c r="AF65" s="40"/>
      <c r="AG65" s="41"/>
      <c r="AH65" s="91" t="s">
        <v>80</v>
      </c>
      <c r="AI65" s="92"/>
      <c r="AJ65" s="39">
        <f>COUNTIF(AJ5:AJ58,"ns")</f>
        <v>0</v>
      </c>
      <c r="AK65" s="40"/>
      <c r="AL65" s="41"/>
      <c r="AM65" s="91" t="s">
        <v>80</v>
      </c>
      <c r="AN65" s="92"/>
      <c r="AO65" s="39">
        <f>COUNTIF(AO5:AO58,"ns")</f>
        <v>0</v>
      </c>
      <c r="AP65" s="40"/>
      <c r="AQ65" s="41"/>
    </row>
    <row r="66" spans="1:43" s="5" customFormat="1" ht="13.5" thickBot="1">
      <c r="A66" s="96"/>
      <c r="B66" s="97"/>
      <c r="C66" s="98"/>
      <c r="D66" s="91" t="s">
        <v>81</v>
      </c>
      <c r="E66" s="92"/>
      <c r="F66" s="39">
        <f>COUNTIF(F5:F58,"dnf")</f>
        <v>0</v>
      </c>
      <c r="G66" s="40"/>
      <c r="H66" s="41"/>
      <c r="I66" s="91" t="s">
        <v>81</v>
      </c>
      <c r="J66" s="92"/>
      <c r="K66" s="39">
        <f>COUNTIF(K5:K58,"dnf")</f>
        <v>0</v>
      </c>
      <c r="L66" s="40"/>
      <c r="M66" s="41"/>
      <c r="N66" s="91" t="s">
        <v>81</v>
      </c>
      <c r="O66" s="92"/>
      <c r="P66" s="39">
        <f>COUNTIF(P5:P58,"dnf")</f>
        <v>0</v>
      </c>
      <c r="Q66" s="40"/>
      <c r="R66" s="41"/>
      <c r="S66" s="91" t="s">
        <v>81</v>
      </c>
      <c r="T66" s="92"/>
      <c r="U66" s="39">
        <f>COUNTIF(U5:U58,"dnf")</f>
        <v>0</v>
      </c>
      <c r="V66" s="40"/>
      <c r="W66" s="41"/>
      <c r="X66" s="91" t="s">
        <v>81</v>
      </c>
      <c r="Y66" s="92"/>
      <c r="Z66" s="39">
        <f>COUNTIF(Z5:Z58,"dnf")</f>
        <v>0</v>
      </c>
      <c r="AA66" s="40"/>
      <c r="AB66" s="41"/>
      <c r="AC66" s="91" t="s">
        <v>81</v>
      </c>
      <c r="AD66" s="92"/>
      <c r="AE66" s="39">
        <f>COUNTIF(AE5:AE58,"dnf")</f>
        <v>0</v>
      </c>
      <c r="AF66" s="40"/>
      <c r="AG66" s="41"/>
      <c r="AH66" s="91" t="s">
        <v>81</v>
      </c>
      <c r="AI66" s="92"/>
      <c r="AJ66" s="39">
        <f>COUNTIF(AJ5:AJ58,"dnf")</f>
        <v>0</v>
      </c>
      <c r="AK66" s="40"/>
      <c r="AL66" s="41"/>
      <c r="AM66" s="91" t="s">
        <v>81</v>
      </c>
      <c r="AN66" s="92"/>
      <c r="AO66" s="39">
        <f>COUNTIF(AO5:AO58,"dnf")</f>
        <v>0</v>
      </c>
      <c r="AP66" s="40"/>
      <c r="AQ66" s="41"/>
    </row>
    <row r="67" spans="1:43" s="5" customFormat="1" ht="13.5" thickBot="1">
      <c r="A67" s="96"/>
      <c r="B67" s="97"/>
      <c r="C67" s="98"/>
      <c r="D67" s="89" t="s">
        <v>28</v>
      </c>
      <c r="E67" s="90"/>
      <c r="F67" s="39">
        <f>COUNTIF(F5:F58,"1")</f>
        <v>1</v>
      </c>
      <c r="G67" s="40"/>
      <c r="H67" s="41"/>
      <c r="I67" s="89" t="s">
        <v>28</v>
      </c>
      <c r="J67" s="90"/>
      <c r="K67" s="39">
        <f>COUNTIF(K5:K58,"1")</f>
        <v>2</v>
      </c>
      <c r="L67" s="40"/>
      <c r="M67" s="41"/>
      <c r="N67" s="89" t="s">
        <v>28</v>
      </c>
      <c r="O67" s="90"/>
      <c r="P67" s="39">
        <f>COUNTIF(P5:P58,"1")</f>
        <v>1</v>
      </c>
      <c r="Q67" s="40"/>
      <c r="R67" s="41"/>
      <c r="S67" s="89" t="s">
        <v>28</v>
      </c>
      <c r="T67" s="90"/>
      <c r="U67" s="39">
        <f>COUNTIF(U5:U58,"1")</f>
        <v>19</v>
      </c>
      <c r="V67" s="40"/>
      <c r="W67" s="41"/>
      <c r="X67" s="89" t="s">
        <v>28</v>
      </c>
      <c r="Y67" s="90"/>
      <c r="Z67" s="39">
        <f>COUNTIF(Z5:Z58,"1")</f>
        <v>6</v>
      </c>
      <c r="AA67" s="40"/>
      <c r="AB67" s="41"/>
      <c r="AC67" s="89" t="s">
        <v>28</v>
      </c>
      <c r="AD67" s="90"/>
      <c r="AE67" s="39">
        <f>COUNTIF(AE5:AE58,"1")</f>
        <v>15</v>
      </c>
      <c r="AF67" s="40"/>
      <c r="AG67" s="41"/>
      <c r="AH67" s="89" t="s">
        <v>28</v>
      </c>
      <c r="AI67" s="90"/>
      <c r="AJ67" s="39">
        <f>COUNTIF(AJ5:AJ58,"1")</f>
        <v>2</v>
      </c>
      <c r="AK67" s="40"/>
      <c r="AL67" s="41"/>
      <c r="AM67" s="89" t="s">
        <v>28</v>
      </c>
      <c r="AN67" s="90"/>
      <c r="AO67" s="39">
        <f>COUNTIF(AO5:AO58,"1")</f>
        <v>4</v>
      </c>
      <c r="AP67" s="40"/>
      <c r="AQ67" s="41"/>
    </row>
    <row r="68" spans="1:43" s="5" customFormat="1" ht="13.5" thickBot="1">
      <c r="A68" s="99"/>
      <c r="B68" s="100"/>
      <c r="C68" s="101"/>
      <c r="D68" s="89" t="s">
        <v>29</v>
      </c>
      <c r="E68" s="90"/>
      <c r="F68" s="39">
        <f>COUNTIF(F5:F58,"2")</f>
        <v>7</v>
      </c>
      <c r="G68" s="40"/>
      <c r="H68" s="41"/>
      <c r="I68" s="89" t="s">
        <v>29</v>
      </c>
      <c r="J68" s="90"/>
      <c r="K68" s="39">
        <f>COUNTIF(K5:K58,"2")</f>
        <v>5</v>
      </c>
      <c r="L68" s="40"/>
      <c r="M68" s="41"/>
      <c r="N68" s="89" t="s">
        <v>29</v>
      </c>
      <c r="O68" s="90"/>
      <c r="P68" s="39">
        <f>COUNTIF(P5:P58,"2")</f>
        <v>3</v>
      </c>
      <c r="Q68" s="40"/>
      <c r="R68" s="41"/>
      <c r="S68" s="89" t="s">
        <v>29</v>
      </c>
      <c r="T68" s="90"/>
      <c r="U68" s="39">
        <f>COUNTIF(U5:U58,"2")</f>
        <v>10</v>
      </c>
      <c r="V68" s="40"/>
      <c r="W68" s="41"/>
      <c r="X68" s="89" t="s">
        <v>29</v>
      </c>
      <c r="Y68" s="90"/>
      <c r="Z68" s="39">
        <f>COUNTIF(Z5:Z58,"2")</f>
        <v>5</v>
      </c>
      <c r="AA68" s="40"/>
      <c r="AB68" s="41"/>
      <c r="AC68" s="89" t="s">
        <v>29</v>
      </c>
      <c r="AD68" s="90"/>
      <c r="AE68" s="39">
        <f>COUNTIF(AE5:AE58,"2")</f>
        <v>7</v>
      </c>
      <c r="AF68" s="40"/>
      <c r="AG68" s="41"/>
      <c r="AH68" s="89" t="s">
        <v>29</v>
      </c>
      <c r="AI68" s="90"/>
      <c r="AJ68" s="39">
        <f>COUNTIF(AJ5:AJ58,"2")</f>
        <v>6</v>
      </c>
      <c r="AK68" s="40"/>
      <c r="AL68" s="41"/>
      <c r="AM68" s="89" t="s">
        <v>29</v>
      </c>
      <c r="AN68" s="90"/>
      <c r="AO68" s="39">
        <f>COUNTIF(AO5:AO58,"2")</f>
        <v>7</v>
      </c>
      <c r="AP68" s="40"/>
      <c r="AQ68" s="41"/>
    </row>
    <row r="70" spans="5:40" ht="12.75">
      <c r="E70" s="51">
        <v>7</v>
      </c>
      <c r="J70" s="51">
        <v>4</v>
      </c>
      <c r="O70" s="51">
        <v>8</v>
      </c>
      <c r="V70" s="9">
        <v>1</v>
      </c>
      <c r="X70" s="25">
        <v>3</v>
      </c>
      <c r="AC70" s="25">
        <v>2</v>
      </c>
      <c r="AI70" s="52">
        <v>6</v>
      </c>
      <c r="AN70" s="52">
        <v>5</v>
      </c>
    </row>
    <row r="71" ht="12.75">
      <c r="K71" s="9" t="s">
        <v>83</v>
      </c>
    </row>
  </sheetData>
  <sheetProtection/>
  <mergeCells count="116">
    <mergeCell ref="N66:O66"/>
    <mergeCell ref="S64:T64"/>
    <mergeCell ref="S65:T65"/>
    <mergeCell ref="S66:T66"/>
    <mergeCell ref="D64:E64"/>
    <mergeCell ref="D65:E65"/>
    <mergeCell ref="D66:E66"/>
    <mergeCell ref="I64:J64"/>
    <mergeCell ref="I65:J65"/>
    <mergeCell ref="AM64:AN64"/>
    <mergeCell ref="AM65:AN65"/>
    <mergeCell ref="AM66:AN66"/>
    <mergeCell ref="X64:Y64"/>
    <mergeCell ref="X65:Y65"/>
    <mergeCell ref="X66:Y66"/>
    <mergeCell ref="AC64:AD64"/>
    <mergeCell ref="AC65:AD65"/>
    <mergeCell ref="AC66:AD66"/>
    <mergeCell ref="I67:J67"/>
    <mergeCell ref="N67:O67"/>
    <mergeCell ref="S67:T67"/>
    <mergeCell ref="X67:Y67"/>
    <mergeCell ref="A62:C68"/>
    <mergeCell ref="AH64:AI64"/>
    <mergeCell ref="AH65:AI65"/>
    <mergeCell ref="AH66:AI66"/>
    <mergeCell ref="N64:O64"/>
    <mergeCell ref="N65:O65"/>
    <mergeCell ref="X68:Y68"/>
    <mergeCell ref="AC67:AD67"/>
    <mergeCell ref="AH67:AI67"/>
    <mergeCell ref="AM67:AN67"/>
    <mergeCell ref="AH68:AI68"/>
    <mergeCell ref="AM68:AN68"/>
    <mergeCell ref="AC68:AD68"/>
    <mergeCell ref="D61:H61"/>
    <mergeCell ref="I61:M61"/>
    <mergeCell ref="N61:R61"/>
    <mergeCell ref="S61:W61"/>
    <mergeCell ref="I66:J66"/>
    <mergeCell ref="D68:E68"/>
    <mergeCell ref="I68:J68"/>
    <mergeCell ref="N68:O68"/>
    <mergeCell ref="S68:T68"/>
    <mergeCell ref="D67:E67"/>
    <mergeCell ref="AM63:AN63"/>
    <mergeCell ref="AC62:AD62"/>
    <mergeCell ref="X61:AB61"/>
    <mergeCell ref="AC61:AG61"/>
    <mergeCell ref="AH61:AL61"/>
    <mergeCell ref="D62:E62"/>
    <mergeCell ref="I62:J62"/>
    <mergeCell ref="N62:O62"/>
    <mergeCell ref="S62:T62"/>
    <mergeCell ref="X62:Y62"/>
    <mergeCell ref="AM61:AQ61"/>
    <mergeCell ref="AH62:AI62"/>
    <mergeCell ref="AM62:AN62"/>
    <mergeCell ref="D63:E63"/>
    <mergeCell ref="I63:J63"/>
    <mergeCell ref="N63:O63"/>
    <mergeCell ref="S63:T63"/>
    <mergeCell ref="X63:Y63"/>
    <mergeCell ref="AC63:AD63"/>
    <mergeCell ref="AH63:AI63"/>
    <mergeCell ref="AM2:AQ2"/>
    <mergeCell ref="AM3:AQ3"/>
    <mergeCell ref="AC2:AG2"/>
    <mergeCell ref="AH31:AL31"/>
    <mergeCell ref="AM31:AQ31"/>
    <mergeCell ref="AH2:AL2"/>
    <mergeCell ref="AH3:AL3"/>
    <mergeCell ref="AC3:AG3"/>
    <mergeCell ref="AC31:AG31"/>
    <mergeCell ref="AM33:AQ33"/>
    <mergeCell ref="AH59:AL59"/>
    <mergeCell ref="AM59:AQ59"/>
    <mergeCell ref="AH60:AL60"/>
    <mergeCell ref="AM60:AQ60"/>
    <mergeCell ref="AH33:AL33"/>
    <mergeCell ref="AC60:AG60"/>
    <mergeCell ref="D59:H59"/>
    <mergeCell ref="I59:M59"/>
    <mergeCell ref="N59:R59"/>
    <mergeCell ref="AC33:AG33"/>
    <mergeCell ref="D60:H60"/>
    <mergeCell ref="S59:W59"/>
    <mergeCell ref="X59:AB59"/>
    <mergeCell ref="AC59:AG59"/>
    <mergeCell ref="D33:H33"/>
    <mergeCell ref="X31:AB31"/>
    <mergeCell ref="X33:AB33"/>
    <mergeCell ref="I60:M60"/>
    <mergeCell ref="N60:R60"/>
    <mergeCell ref="S60:W60"/>
    <mergeCell ref="X60:AB60"/>
    <mergeCell ref="I33:M33"/>
    <mergeCell ref="S33:W33"/>
    <mergeCell ref="N33:R33"/>
    <mergeCell ref="N31:R31"/>
    <mergeCell ref="I3:M3"/>
    <mergeCell ref="N3:R3"/>
    <mergeCell ref="S3:W3"/>
    <mergeCell ref="D31:H31"/>
    <mergeCell ref="S31:W31"/>
    <mergeCell ref="I31:M31"/>
    <mergeCell ref="A2:A4"/>
    <mergeCell ref="B2:B4"/>
    <mergeCell ref="C2:C4"/>
    <mergeCell ref="D2:H2"/>
    <mergeCell ref="I2:M2"/>
    <mergeCell ref="X2:AB2"/>
    <mergeCell ref="N2:R2"/>
    <mergeCell ref="S2:W2"/>
    <mergeCell ref="X3:AB3"/>
    <mergeCell ref="D3:H3"/>
  </mergeCells>
  <conditionalFormatting sqref="E5 J5 O5 T5 Y5 AD5 AI5 AN5">
    <cfRule type="cellIs" priority="52" dxfId="51" operator="lessThan" stopIfTrue="1">
      <formula>$C$5</formula>
    </cfRule>
  </conditionalFormatting>
  <conditionalFormatting sqref="E6 J6 O6 T6 Y6 AD6 AI6 AN6">
    <cfRule type="cellIs" priority="51" dxfId="51" operator="lessThan" stopIfTrue="1">
      <formula>$C$6</formula>
    </cfRule>
  </conditionalFormatting>
  <conditionalFormatting sqref="E7 J7 O7 T7 Y7 AD7 AI7 AN7">
    <cfRule type="cellIs" priority="50" dxfId="51" operator="lessThan" stopIfTrue="1">
      <formula>$C$7</formula>
    </cfRule>
  </conditionalFormatting>
  <conditionalFormatting sqref="E8 J8 O8 T8 Y8 AD8 AI8 AN8">
    <cfRule type="cellIs" priority="49" dxfId="51" operator="lessThan" stopIfTrue="1">
      <formula>$C$8</formula>
    </cfRule>
  </conditionalFormatting>
  <conditionalFormatting sqref="E9 J9 O9 T9 Y9 AD9 AI9 AN9">
    <cfRule type="cellIs" priority="48" dxfId="51" operator="lessThan" stopIfTrue="1">
      <formula>$C$9</formula>
    </cfRule>
  </conditionalFormatting>
  <conditionalFormatting sqref="E10 J10 O10 T10 Y10 AD10 AI10 AN10">
    <cfRule type="cellIs" priority="47" dxfId="51" operator="lessThan" stopIfTrue="1">
      <formula>$C$10</formula>
    </cfRule>
  </conditionalFormatting>
  <conditionalFormatting sqref="E11 J11 O11 T11 Y11 AD11 AI11 AN11">
    <cfRule type="cellIs" priority="46" dxfId="51" operator="lessThan" stopIfTrue="1">
      <formula>$C$11</formula>
    </cfRule>
  </conditionalFormatting>
  <conditionalFormatting sqref="E12 J12 O12 T12 Y12 AD12 AI12 AN12">
    <cfRule type="cellIs" priority="45" dxfId="51" operator="lessThan" stopIfTrue="1">
      <formula>$C$12</formula>
    </cfRule>
  </conditionalFormatting>
  <conditionalFormatting sqref="E13 J13 O13 T13 Y13 AD13 AI13:AJ13 AN13">
    <cfRule type="cellIs" priority="44" dxfId="51" operator="lessThan" stopIfTrue="1">
      <formula>$C$13</formula>
    </cfRule>
  </conditionalFormatting>
  <conditionalFormatting sqref="E14 J14 O14 T14 Y14 AD14 AI14 AN14">
    <cfRule type="cellIs" priority="43" dxfId="51" operator="lessThan" stopIfTrue="1">
      <formula>$C$14</formula>
    </cfRule>
  </conditionalFormatting>
  <conditionalFormatting sqref="E15 J15 O15 T15 Y15 AD15 AI15 AN15">
    <cfRule type="cellIs" priority="42" dxfId="51" operator="lessThan" stopIfTrue="1">
      <formula>$C$15</formula>
    </cfRule>
  </conditionalFormatting>
  <conditionalFormatting sqref="E16 J16 O16 T16 Y16 AD16 AI16 AN16">
    <cfRule type="cellIs" priority="41" dxfId="51" operator="lessThan" stopIfTrue="1">
      <formula>$C$16</formula>
    </cfRule>
  </conditionalFormatting>
  <conditionalFormatting sqref="E17 J17 O17 T17 Y17 AD17 AI17 AN17">
    <cfRule type="cellIs" priority="40" dxfId="51" operator="lessThan" stopIfTrue="1">
      <formula>$C$17</formula>
    </cfRule>
  </conditionalFormatting>
  <conditionalFormatting sqref="E18 J18 O18 T18 Y18 AD18 AI18 AN18">
    <cfRule type="cellIs" priority="39" dxfId="51" operator="lessThan" stopIfTrue="1">
      <formula>$C$18</formula>
    </cfRule>
  </conditionalFormatting>
  <conditionalFormatting sqref="E19 J19 O19 T19 Y19 AD19 AI19 AN19">
    <cfRule type="cellIs" priority="38" dxfId="51" operator="lessThan" stopIfTrue="1">
      <formula>$C$19</formula>
    </cfRule>
  </conditionalFormatting>
  <conditionalFormatting sqref="E20 J20 O20 T20 Y20 AD20 AI20 AN20">
    <cfRule type="cellIs" priority="37" dxfId="51" operator="lessThan" stopIfTrue="1">
      <formula>$C$20</formula>
    </cfRule>
  </conditionalFormatting>
  <conditionalFormatting sqref="E21 J21 O21 T21 Y21 AD21 AI21 AN21">
    <cfRule type="cellIs" priority="36" dxfId="51" operator="lessThan" stopIfTrue="1">
      <formula>$C$21</formula>
    </cfRule>
  </conditionalFormatting>
  <conditionalFormatting sqref="E22 J22 O22 T22 Y22 AD22 AI22 AN22">
    <cfRule type="cellIs" priority="35" dxfId="51" operator="lessThan" stopIfTrue="1">
      <formula>$C$22</formula>
    </cfRule>
  </conditionalFormatting>
  <conditionalFormatting sqref="E23 J23 O23 T23 Y23 AD23 AI23 AN23">
    <cfRule type="cellIs" priority="34" dxfId="51" operator="lessThan" stopIfTrue="1">
      <formula>$C$23</formula>
    </cfRule>
  </conditionalFormatting>
  <conditionalFormatting sqref="E24 J24 O24 T24 Y24 AD24 AI24 AN24">
    <cfRule type="cellIs" priority="33" dxfId="51" operator="lessThan" stopIfTrue="1">
      <formula>$C$24</formula>
    </cfRule>
  </conditionalFormatting>
  <conditionalFormatting sqref="E25 J25 O25 T25 Y25 AD25 AI25 AN25">
    <cfRule type="cellIs" priority="32" dxfId="51" operator="lessThan" stopIfTrue="1">
      <formula>$C$25</formula>
    </cfRule>
  </conditionalFormatting>
  <conditionalFormatting sqref="E26 J26 O26 T26 Y26 AD26 AI26 AN26">
    <cfRule type="cellIs" priority="31" dxfId="51" operator="lessThan" stopIfTrue="1">
      <formula>$C$26</formula>
    </cfRule>
  </conditionalFormatting>
  <conditionalFormatting sqref="E27 J27 O27 T27 Y27 AD27 AI27 AN27">
    <cfRule type="cellIs" priority="30" dxfId="51" operator="lessThan" stopIfTrue="1">
      <formula>$C$27</formula>
    </cfRule>
  </conditionalFormatting>
  <conditionalFormatting sqref="E28 J28 O28 T28 Y28 AD28 AI28 AN28">
    <cfRule type="cellIs" priority="29" dxfId="51" operator="lessThan" stopIfTrue="1">
      <formula>$C$28</formula>
    </cfRule>
  </conditionalFormatting>
  <conditionalFormatting sqref="E29 J29 O29 T29 Y29 AD29 AI29 AN29">
    <cfRule type="cellIs" priority="28" dxfId="51" operator="lessThan" stopIfTrue="1">
      <formula>$C$29</formula>
    </cfRule>
  </conditionalFormatting>
  <conditionalFormatting sqref="E30 J30 O30 T30 Y30 AD30 AI30 AN30">
    <cfRule type="cellIs" priority="27" dxfId="51" operator="lessThan" stopIfTrue="1">
      <formula>$C$30</formula>
    </cfRule>
  </conditionalFormatting>
  <conditionalFormatting sqref="E35 J35 O35 T35 Y35 AD35 AI35 AN35">
    <cfRule type="cellIs" priority="26" dxfId="51" operator="lessThan" stopIfTrue="1">
      <formula>$C$35</formula>
    </cfRule>
  </conditionalFormatting>
  <conditionalFormatting sqref="E36 J36 O36 T36 Y36 AD36 AI36 AN36">
    <cfRule type="cellIs" priority="25" dxfId="51" operator="lessThan" stopIfTrue="1">
      <formula>$C$36</formula>
    </cfRule>
  </conditionalFormatting>
  <conditionalFormatting sqref="E37 J37 O37 T37 Y37 AD37 AI37 AN37">
    <cfRule type="cellIs" priority="24" dxfId="51" operator="lessThan" stopIfTrue="1">
      <formula>$C$37</formula>
    </cfRule>
  </conditionalFormatting>
  <conditionalFormatting sqref="E38 J38 O38 T38 Y38 AD38 AI38 AN38">
    <cfRule type="cellIs" priority="23" dxfId="51" operator="lessThan" stopIfTrue="1">
      <formula>$C$38</formula>
    </cfRule>
  </conditionalFormatting>
  <conditionalFormatting sqref="E39 J39 O39 T39 Y39 AD39 AI39 AN39">
    <cfRule type="cellIs" priority="22" dxfId="51" operator="lessThan" stopIfTrue="1">
      <formula>$C$39</formula>
    </cfRule>
  </conditionalFormatting>
  <conditionalFormatting sqref="E40 J40 O40 T40 Y40 AD40 AI40 AN40">
    <cfRule type="cellIs" priority="21" dxfId="51" operator="lessThan" stopIfTrue="1">
      <formula>$C$40</formula>
    </cfRule>
  </conditionalFormatting>
  <conditionalFormatting sqref="E41 J41 O41 T41 Y41 AD41 AI41 AN41">
    <cfRule type="cellIs" priority="20" dxfId="51" operator="lessThan" stopIfTrue="1">
      <formula>$C$41</formula>
    </cfRule>
  </conditionalFormatting>
  <conditionalFormatting sqref="E42 J42 O42 T42 Y42 AD42 AI42 AN42">
    <cfRule type="cellIs" priority="19" dxfId="51" operator="lessThan" stopIfTrue="1">
      <formula>$C$42</formula>
    </cfRule>
  </conditionalFormatting>
  <conditionalFormatting sqref="E43 J43 O43 T43 Y43 AD43 AI43 AN43">
    <cfRule type="cellIs" priority="18" dxfId="51" operator="lessThan" stopIfTrue="1">
      <formula>$C$43</formula>
    </cfRule>
  </conditionalFormatting>
  <conditionalFormatting sqref="E45 J45 O45 T45 Y45 AD45 AI45 AN45">
    <cfRule type="cellIs" priority="16" dxfId="51" operator="lessThan" stopIfTrue="1">
      <formula>$C$45</formula>
    </cfRule>
  </conditionalFormatting>
  <conditionalFormatting sqref="E46 J46 O46 T46 Y46 AD46 AI46 AN46">
    <cfRule type="cellIs" priority="15" dxfId="51" operator="lessThan" stopIfTrue="1">
      <formula>$C$46</formula>
    </cfRule>
  </conditionalFormatting>
  <conditionalFormatting sqref="E47 J47 O47 T47 Y47 AD47 AI47 AN47">
    <cfRule type="cellIs" priority="14" dxfId="51" operator="lessThan" stopIfTrue="1">
      <formula>$C$47</formula>
    </cfRule>
  </conditionalFormatting>
  <conditionalFormatting sqref="E48 J48 O48 T48 Y48 AD48 AI48 AN48">
    <cfRule type="cellIs" priority="13" dxfId="51" operator="lessThan" stopIfTrue="1">
      <formula>$C$48</formula>
    </cfRule>
  </conditionalFormatting>
  <conditionalFormatting sqref="E49 J49 O49 T49 Y49 AD49 AI49 AN49">
    <cfRule type="cellIs" priority="12" dxfId="51" operator="lessThan" stopIfTrue="1">
      <formula>$C$49</formula>
    </cfRule>
  </conditionalFormatting>
  <conditionalFormatting sqref="E50 J50 O50 T50 Y50 AD50 AI50 AN50">
    <cfRule type="cellIs" priority="11" dxfId="51" operator="lessThan" stopIfTrue="1">
      <formula>$C$50</formula>
    </cfRule>
  </conditionalFormatting>
  <conditionalFormatting sqref="E51 J51 O51 T51 Y51 AD51 AI51 AN51">
    <cfRule type="cellIs" priority="10" dxfId="51" operator="lessThan" stopIfTrue="1">
      <formula>$C$51</formula>
    </cfRule>
  </conditionalFormatting>
  <conditionalFormatting sqref="E52 J52 O52 T52 Y52 AD52 AI52 AN52">
    <cfRule type="cellIs" priority="9" dxfId="51" operator="lessThan" stopIfTrue="1">
      <formula>$C$52</formula>
    </cfRule>
  </conditionalFormatting>
  <conditionalFormatting sqref="E53 J53 O53 T53 Y53 AD53 AI53 AN53">
    <cfRule type="cellIs" priority="8" dxfId="51" operator="lessThan" stopIfTrue="1">
      <formula>$C$53</formula>
    </cfRule>
  </conditionalFormatting>
  <conditionalFormatting sqref="E54 J54 O54 T54 Y54 AD54 AI54 AN54">
    <cfRule type="cellIs" priority="7" dxfId="51" operator="lessThan" stopIfTrue="1">
      <formula>$C$54</formula>
    </cfRule>
  </conditionalFormatting>
  <conditionalFormatting sqref="E55 J55 O55 T55 Y55 AD55 AI55 AN55">
    <cfRule type="cellIs" priority="6" dxfId="51" operator="lessThan" stopIfTrue="1">
      <formula>$C$55</formula>
    </cfRule>
  </conditionalFormatting>
  <conditionalFormatting sqref="E56 J56 O56 T56 Y56 AD56 AI56 AN56">
    <cfRule type="cellIs" priority="5" dxfId="51" operator="lessThan" stopIfTrue="1">
      <formula>$C$56</formula>
    </cfRule>
  </conditionalFormatting>
  <conditionalFormatting sqref="E57 J57 O57 T57 Y57 AD57 AI57 AN57">
    <cfRule type="cellIs" priority="4" dxfId="51" operator="lessThan" stopIfTrue="1">
      <formula>$C$57</formula>
    </cfRule>
  </conditionalFormatting>
  <conditionalFormatting sqref="E58 J58 O58 T58 Y58 AD58 AI58 AN58">
    <cfRule type="cellIs" priority="3" dxfId="51" operator="lessThan" stopIfTrue="1">
      <formula>$C$58</formula>
    </cfRule>
  </conditionalFormatting>
  <conditionalFormatting sqref="E44">
    <cfRule type="cellIs" priority="2" dxfId="51" operator="lessThan" stopIfTrue="1">
      <formula>$C$44</formula>
    </cfRule>
  </conditionalFormatting>
  <conditionalFormatting sqref="J44 O44 T44 Y44 AD44 AI44 AN44">
    <cfRule type="cellIs" priority="1" dxfId="51" operator="lessThan" stopIfTrue="1">
      <formula>$C$44</formula>
    </cfRule>
  </conditionalFormatting>
  <printOptions/>
  <pageMargins left="0.1968503937007874" right="0.1968503937007874" top="1.1811023622047245" bottom="0.15748031496062992" header="0.15748031496062992" footer="0.15748031496062992"/>
  <pageSetup orientation="landscape" paperSize="9" scale="46"/>
  <headerFooter alignWithMargins="0">
    <oddHeader>&amp;C&amp;"Lucida Calligraphy,Bold Italic"&amp;26The Chilterns Swimming League&amp;20
&amp;"Arial,Regular"&amp;9Affiliated to ASA East Region&amp;"Andy,Bold Italic"&amp;28
&amp;"Times New Roman,Bold"&amp;14Result Sheet</oddHeader>
  </headerFooter>
  <rowBreaks count="1" manualBreakCount="1">
    <brk id="32" max="255" man="1"/>
  </rowBreaks>
  <drawing r:id="rId1"/>
</worksheet>
</file>

<file path=xl/worksheets/sheet2.xml><?xml version="1.0" encoding="utf-8"?>
<worksheet xmlns="http://schemas.openxmlformats.org/spreadsheetml/2006/main" xmlns:r="http://schemas.openxmlformats.org/officeDocument/2006/relationships">
  <dimension ref="A1:J57"/>
  <sheetViews>
    <sheetView zoomScalePageLayoutView="0" workbookViewId="0" topLeftCell="A1">
      <pane ySplit="6" topLeftCell="A25" activePane="bottomLeft" state="frozen"/>
      <selection pane="topLeft" activeCell="A1" sqref="A1"/>
      <selection pane="bottomLeft" activeCell="H56" sqref="H56"/>
    </sheetView>
  </sheetViews>
  <sheetFormatPr defaultColWidth="9" defaultRowHeight="12.75"/>
  <cols>
    <col min="1" max="10" width="11.66015625" style="59" customWidth="1"/>
  </cols>
  <sheetData>
    <row r="1" ht="18.75">
      <c r="A1" s="60" t="s">
        <v>674</v>
      </c>
    </row>
    <row r="2" ht="12.75"/>
    <row r="3" spans="1:10" ht="18.75">
      <c r="A3" s="102" t="s">
        <v>675</v>
      </c>
      <c r="B3" s="102"/>
      <c r="C3" s="102"/>
      <c r="D3" s="102"/>
      <c r="E3" s="102"/>
      <c r="F3" s="102"/>
      <c r="G3" s="102"/>
      <c r="H3" s="102"/>
      <c r="I3" s="102"/>
      <c r="J3" s="102"/>
    </row>
    <row r="4" ht="13.5" thickBot="1"/>
    <row r="5" spans="1:10" ht="13.5" thickTop="1">
      <c r="A5" s="61"/>
      <c r="B5" s="62"/>
      <c r="C5" s="70" t="s">
        <v>677</v>
      </c>
      <c r="D5" s="70" t="s">
        <v>4</v>
      </c>
      <c r="E5" s="70" t="s">
        <v>5</v>
      </c>
      <c r="F5" s="70" t="s">
        <v>6</v>
      </c>
      <c r="G5" s="70" t="s">
        <v>7</v>
      </c>
      <c r="H5" s="70" t="s">
        <v>8</v>
      </c>
      <c r="I5" s="70" t="s">
        <v>26</v>
      </c>
      <c r="J5" s="63" t="s">
        <v>27</v>
      </c>
    </row>
    <row r="6" spans="1:10" ht="13.5" thickBot="1">
      <c r="A6" s="64" t="s">
        <v>676</v>
      </c>
      <c r="B6" s="65"/>
      <c r="C6" s="71" t="s">
        <v>124</v>
      </c>
      <c r="D6" s="71" t="s">
        <v>125</v>
      </c>
      <c r="E6" s="71" t="s">
        <v>126</v>
      </c>
      <c r="F6" s="71" t="s">
        <v>127</v>
      </c>
      <c r="G6" s="71" t="s">
        <v>130</v>
      </c>
      <c r="H6" s="71" t="s">
        <v>131</v>
      </c>
      <c r="I6" s="71" t="s">
        <v>129</v>
      </c>
      <c r="J6" s="66" t="s">
        <v>678</v>
      </c>
    </row>
    <row r="7" spans="1:10" ht="13.5" thickTop="1">
      <c r="A7" s="61"/>
      <c r="B7" s="62"/>
      <c r="C7" s="70"/>
      <c r="D7" s="70"/>
      <c r="E7" s="70"/>
      <c r="F7" s="70"/>
      <c r="G7" s="70"/>
      <c r="H7" s="70"/>
      <c r="I7" s="70"/>
      <c r="J7" s="63"/>
    </row>
    <row r="8" spans="1:10" ht="12.75">
      <c r="A8" s="64">
        <v>1</v>
      </c>
      <c r="B8" s="65"/>
      <c r="C8" s="71"/>
      <c r="D8" s="71"/>
      <c r="E8" s="71"/>
      <c r="F8" s="71"/>
      <c r="G8" s="71"/>
      <c r="H8" s="71"/>
      <c r="I8" s="71"/>
      <c r="J8" s="66"/>
    </row>
    <row r="9" spans="1:10" ht="12.75">
      <c r="A9" s="64">
        <v>2</v>
      </c>
      <c r="B9" s="65"/>
      <c r="C9" s="71"/>
      <c r="D9" s="71"/>
      <c r="E9" s="71"/>
      <c r="F9" s="71"/>
      <c r="G9" s="71"/>
      <c r="H9" s="71"/>
      <c r="I9" s="71"/>
      <c r="J9" s="66"/>
    </row>
    <row r="10" spans="1:10" ht="12.75">
      <c r="A10" s="64">
        <v>3</v>
      </c>
      <c r="B10" s="65"/>
      <c r="C10" s="71"/>
      <c r="D10" s="71"/>
      <c r="E10" s="71"/>
      <c r="F10" s="71"/>
      <c r="G10" s="71"/>
      <c r="H10" s="71"/>
      <c r="I10" s="71"/>
      <c r="J10" s="66"/>
    </row>
    <row r="11" spans="1:10" ht="12.75">
      <c r="A11" s="64">
        <v>4</v>
      </c>
      <c r="B11" s="65"/>
      <c r="C11" s="71"/>
      <c r="D11" s="73" t="s">
        <v>682</v>
      </c>
      <c r="E11" s="71"/>
      <c r="F11" s="71"/>
      <c r="G11" s="71"/>
      <c r="H11" s="71"/>
      <c r="I11" s="71"/>
      <c r="J11" s="66"/>
    </row>
    <row r="12" spans="1:10" ht="12.75">
      <c r="A12" s="64">
        <v>5</v>
      </c>
      <c r="B12" s="65"/>
      <c r="C12" s="73" t="s">
        <v>694</v>
      </c>
      <c r="D12" s="71"/>
      <c r="E12" s="71"/>
      <c r="F12" s="71"/>
      <c r="G12" s="71"/>
      <c r="H12" s="71"/>
      <c r="I12" s="71"/>
      <c r="J12" s="66"/>
    </row>
    <row r="13" spans="1:10" ht="12.75">
      <c r="A13" s="64">
        <v>6</v>
      </c>
      <c r="B13" s="65"/>
      <c r="C13" s="73" t="s">
        <v>693</v>
      </c>
      <c r="D13" s="71"/>
      <c r="E13" s="71"/>
      <c r="F13" s="71"/>
      <c r="G13" s="71"/>
      <c r="H13" s="71"/>
      <c r="I13" s="71"/>
      <c r="J13" s="66"/>
    </row>
    <row r="14" spans="1:10" ht="12.75">
      <c r="A14" s="64">
        <v>7</v>
      </c>
      <c r="B14" s="65"/>
      <c r="C14" s="71"/>
      <c r="D14" s="71"/>
      <c r="E14" s="71"/>
      <c r="F14" s="71"/>
      <c r="G14" s="71"/>
      <c r="H14" s="71"/>
      <c r="I14" s="71"/>
      <c r="J14" s="66"/>
    </row>
    <row r="15" spans="1:10" ht="12.75">
      <c r="A15" s="64">
        <v>8</v>
      </c>
      <c r="B15" s="65"/>
      <c r="C15" s="71"/>
      <c r="D15" s="71"/>
      <c r="E15" s="71"/>
      <c r="F15" s="71"/>
      <c r="G15" s="71"/>
      <c r="H15" s="71"/>
      <c r="I15" s="71"/>
      <c r="J15" s="66"/>
    </row>
    <row r="16" spans="1:10" ht="12.75">
      <c r="A16" s="64">
        <v>9</v>
      </c>
      <c r="B16" s="65"/>
      <c r="C16" s="73" t="s">
        <v>691</v>
      </c>
      <c r="D16" s="71"/>
      <c r="E16" s="71"/>
      <c r="F16" s="71"/>
      <c r="G16" s="71"/>
      <c r="H16" s="71"/>
      <c r="I16" s="71"/>
      <c r="J16" s="66"/>
    </row>
    <row r="17" spans="1:10" ht="12.75">
      <c r="A17" s="64">
        <v>10</v>
      </c>
      <c r="B17" s="65"/>
      <c r="C17" s="71"/>
      <c r="D17" s="71"/>
      <c r="E17" s="73" t="s">
        <v>685</v>
      </c>
      <c r="F17" s="71"/>
      <c r="G17" s="71"/>
      <c r="H17" s="71"/>
      <c r="I17" s="71"/>
      <c r="J17" s="66"/>
    </row>
    <row r="18" spans="1:10" ht="12.75">
      <c r="A18" s="64">
        <v>11</v>
      </c>
      <c r="B18" s="65"/>
      <c r="C18" s="73" t="s">
        <v>692</v>
      </c>
      <c r="D18" s="71"/>
      <c r="E18" s="73" t="s">
        <v>680</v>
      </c>
      <c r="F18" s="71"/>
      <c r="G18" s="71"/>
      <c r="H18" s="71"/>
      <c r="I18" s="71"/>
      <c r="J18" s="74" t="s">
        <v>20</v>
      </c>
    </row>
    <row r="19" spans="1:10" ht="12.75">
      <c r="A19" s="64">
        <v>12</v>
      </c>
      <c r="B19" s="65"/>
      <c r="C19" s="71"/>
      <c r="D19" s="71"/>
      <c r="E19" s="73" t="s">
        <v>680</v>
      </c>
      <c r="F19" s="71"/>
      <c r="G19" s="71"/>
      <c r="H19" s="71"/>
      <c r="I19" s="71"/>
      <c r="J19" s="66"/>
    </row>
    <row r="20" spans="1:10" ht="12.75">
      <c r="A20" s="64">
        <v>13</v>
      </c>
      <c r="B20" s="65"/>
      <c r="C20" s="73" t="s">
        <v>680</v>
      </c>
      <c r="D20" s="71"/>
      <c r="E20" s="71"/>
      <c r="F20" s="71"/>
      <c r="G20" s="71"/>
      <c r="H20" s="71"/>
      <c r="I20" s="71"/>
      <c r="J20" s="66"/>
    </row>
    <row r="21" spans="1:10" ht="12.75">
      <c r="A21" s="64">
        <v>14</v>
      </c>
      <c r="B21" s="65"/>
      <c r="C21" s="71"/>
      <c r="D21" s="73" t="s">
        <v>686</v>
      </c>
      <c r="E21" s="73" t="s">
        <v>691</v>
      </c>
      <c r="F21" s="71"/>
      <c r="G21" s="71"/>
      <c r="H21" s="71"/>
      <c r="I21" s="71"/>
      <c r="J21" s="66"/>
    </row>
    <row r="22" spans="1:10" ht="12.75">
      <c r="A22" s="64">
        <v>15</v>
      </c>
      <c r="B22" s="65"/>
      <c r="C22" s="71"/>
      <c r="D22" s="71"/>
      <c r="E22" s="71"/>
      <c r="F22" s="73" t="s">
        <v>685</v>
      </c>
      <c r="G22" s="71"/>
      <c r="H22" s="71"/>
      <c r="I22" s="71"/>
      <c r="J22" s="66"/>
    </row>
    <row r="23" spans="1:10" ht="12.75">
      <c r="A23" s="64">
        <v>16</v>
      </c>
      <c r="B23" s="65"/>
      <c r="C23" s="71"/>
      <c r="D23" s="71"/>
      <c r="E23" s="71"/>
      <c r="F23" s="71"/>
      <c r="G23" s="71"/>
      <c r="H23" s="71"/>
      <c r="I23" s="71"/>
      <c r="J23" s="66"/>
    </row>
    <row r="24" spans="1:10" ht="12.75">
      <c r="A24" s="64">
        <v>17</v>
      </c>
      <c r="B24" s="65"/>
      <c r="C24" s="71"/>
      <c r="D24" s="71"/>
      <c r="E24" s="71"/>
      <c r="F24" s="71"/>
      <c r="G24" s="71"/>
      <c r="H24" s="71"/>
      <c r="I24" s="71"/>
      <c r="J24" s="66"/>
    </row>
    <row r="25" spans="1:10" ht="12.75">
      <c r="A25" s="64">
        <v>18</v>
      </c>
      <c r="B25" s="65"/>
      <c r="C25" s="71"/>
      <c r="D25" s="71"/>
      <c r="E25" s="71"/>
      <c r="F25" s="71"/>
      <c r="G25" s="71"/>
      <c r="H25" s="71"/>
      <c r="I25" s="73" t="s">
        <v>683</v>
      </c>
      <c r="J25" s="66"/>
    </row>
    <row r="26" spans="1:10" ht="12.75">
      <c r="A26" s="64">
        <v>19</v>
      </c>
      <c r="B26" s="65"/>
      <c r="C26" s="73" t="s">
        <v>686</v>
      </c>
      <c r="D26" s="73" t="s">
        <v>686</v>
      </c>
      <c r="E26" s="71"/>
      <c r="F26" s="71"/>
      <c r="G26" s="71"/>
      <c r="H26" s="71"/>
      <c r="I26" s="73" t="s">
        <v>690</v>
      </c>
      <c r="J26" s="66"/>
    </row>
    <row r="27" spans="1:10" ht="12.75">
      <c r="A27" s="64">
        <v>20</v>
      </c>
      <c r="B27" s="65"/>
      <c r="C27" s="73" t="s">
        <v>680</v>
      </c>
      <c r="D27" s="73" t="s">
        <v>680</v>
      </c>
      <c r="E27" s="73" t="s">
        <v>680</v>
      </c>
      <c r="F27" s="73" t="s">
        <v>680</v>
      </c>
      <c r="G27" s="71"/>
      <c r="H27" s="71"/>
      <c r="I27" s="71"/>
      <c r="J27" s="74" t="s">
        <v>682</v>
      </c>
    </row>
    <row r="28" spans="1:10" ht="12.75">
      <c r="A28" s="64">
        <v>21</v>
      </c>
      <c r="B28" s="65"/>
      <c r="C28" s="71"/>
      <c r="D28" s="71"/>
      <c r="E28" s="71"/>
      <c r="F28" s="71"/>
      <c r="G28" s="71"/>
      <c r="H28" s="71"/>
      <c r="I28" s="71"/>
      <c r="J28" s="66"/>
    </row>
    <row r="29" spans="1:10" ht="12.75">
      <c r="A29" s="64">
        <v>22</v>
      </c>
      <c r="B29" s="65"/>
      <c r="C29" s="71"/>
      <c r="D29" s="71"/>
      <c r="E29" s="71"/>
      <c r="F29" s="71"/>
      <c r="G29" s="73" t="s">
        <v>689</v>
      </c>
      <c r="H29" s="71"/>
      <c r="I29" s="71"/>
      <c r="J29" s="66"/>
    </row>
    <row r="30" spans="1:10" ht="12.75">
      <c r="A30" s="64">
        <v>23</v>
      </c>
      <c r="B30" s="65"/>
      <c r="C30" s="71"/>
      <c r="D30" s="71"/>
      <c r="E30" s="71"/>
      <c r="F30" s="71"/>
      <c r="G30" s="71"/>
      <c r="H30" s="71"/>
      <c r="I30" s="71"/>
      <c r="J30" s="66"/>
    </row>
    <row r="31" spans="1:10" ht="12.75">
      <c r="A31" s="64">
        <v>24</v>
      </c>
      <c r="B31" s="65"/>
      <c r="C31" s="71"/>
      <c r="D31" s="71"/>
      <c r="E31" s="71"/>
      <c r="F31" s="71"/>
      <c r="G31" s="71"/>
      <c r="H31" s="71"/>
      <c r="I31" s="71"/>
      <c r="J31" s="66"/>
    </row>
    <row r="32" spans="1:10" ht="12.75">
      <c r="A32" s="64">
        <v>25</v>
      </c>
      <c r="B32" s="65"/>
      <c r="C32" s="71"/>
      <c r="D32" s="71"/>
      <c r="E32" s="71"/>
      <c r="F32" s="71"/>
      <c r="G32" s="71"/>
      <c r="H32" s="71"/>
      <c r="I32" s="71"/>
      <c r="J32" s="66"/>
    </row>
    <row r="33" spans="1:10" ht="12.75">
      <c r="A33" s="64">
        <v>26</v>
      </c>
      <c r="B33" s="65"/>
      <c r="C33" s="71"/>
      <c r="D33" s="71"/>
      <c r="E33" s="71"/>
      <c r="F33" s="71"/>
      <c r="G33" s="71"/>
      <c r="H33" s="71"/>
      <c r="I33" s="71"/>
      <c r="J33" s="66"/>
    </row>
    <row r="34" spans="1:10" ht="12.75">
      <c r="A34" s="64">
        <v>27</v>
      </c>
      <c r="B34" s="65"/>
      <c r="C34" s="71"/>
      <c r="D34" s="71"/>
      <c r="E34" s="71"/>
      <c r="F34" s="71"/>
      <c r="G34" s="71"/>
      <c r="H34" s="71"/>
      <c r="I34" s="71"/>
      <c r="J34" s="66"/>
    </row>
    <row r="35" spans="1:10" ht="12.75">
      <c r="A35" s="64">
        <v>28</v>
      </c>
      <c r="B35" s="65"/>
      <c r="C35" s="71"/>
      <c r="D35" s="71"/>
      <c r="E35" s="71"/>
      <c r="F35" s="71"/>
      <c r="G35" s="71"/>
      <c r="H35" s="71"/>
      <c r="I35" s="71"/>
      <c r="J35" s="66"/>
    </row>
    <row r="36" spans="1:10" ht="12.75">
      <c r="A36" s="64">
        <v>29</v>
      </c>
      <c r="B36" s="65"/>
      <c r="C36" s="71"/>
      <c r="D36" s="71"/>
      <c r="E36" s="71"/>
      <c r="F36" s="71"/>
      <c r="G36" s="71"/>
      <c r="H36" s="71"/>
      <c r="I36" s="71"/>
      <c r="J36" s="66"/>
    </row>
    <row r="37" spans="1:10" ht="12.75">
      <c r="A37" s="64">
        <v>30</v>
      </c>
      <c r="B37" s="65"/>
      <c r="C37" s="71"/>
      <c r="D37" s="71"/>
      <c r="E37" s="71"/>
      <c r="F37" s="71"/>
      <c r="G37" s="71"/>
      <c r="H37" s="71"/>
      <c r="I37" s="73" t="s">
        <v>688</v>
      </c>
      <c r="J37" s="66"/>
    </row>
    <row r="38" spans="1:10" ht="12.75">
      <c r="A38" s="64">
        <v>31</v>
      </c>
      <c r="B38" s="65"/>
      <c r="C38" s="71"/>
      <c r="D38" s="71"/>
      <c r="E38" s="71"/>
      <c r="F38" s="71"/>
      <c r="G38" s="71"/>
      <c r="H38" s="71"/>
      <c r="I38" s="71"/>
      <c r="J38" s="66"/>
    </row>
    <row r="39" spans="1:10" ht="12.75">
      <c r="A39" s="64">
        <v>32</v>
      </c>
      <c r="B39" s="65"/>
      <c r="C39" s="71"/>
      <c r="D39" s="71"/>
      <c r="E39" s="71"/>
      <c r="F39" s="71"/>
      <c r="G39" s="71"/>
      <c r="H39" s="71"/>
      <c r="I39" s="71"/>
      <c r="J39" s="66"/>
    </row>
    <row r="40" spans="1:10" ht="12.75">
      <c r="A40" s="64">
        <v>33</v>
      </c>
      <c r="B40" s="65"/>
      <c r="C40" s="71"/>
      <c r="D40" s="71"/>
      <c r="E40" s="73" t="s">
        <v>687</v>
      </c>
      <c r="F40" s="71"/>
      <c r="G40" s="71"/>
      <c r="H40" s="71"/>
      <c r="I40" s="71"/>
      <c r="J40" s="74" t="s">
        <v>680</v>
      </c>
    </row>
    <row r="41" spans="1:10" ht="12.75">
      <c r="A41" s="64">
        <v>34</v>
      </c>
      <c r="B41" s="65"/>
      <c r="C41" s="73" t="s">
        <v>686</v>
      </c>
      <c r="D41" s="73" t="s">
        <v>686</v>
      </c>
      <c r="E41" s="73" t="s">
        <v>680</v>
      </c>
      <c r="F41" s="71"/>
      <c r="G41" s="71"/>
      <c r="H41" s="71"/>
      <c r="I41" s="73" t="s">
        <v>680</v>
      </c>
      <c r="J41" s="66"/>
    </row>
    <row r="42" spans="1:10" ht="12.75">
      <c r="A42" s="64">
        <v>35</v>
      </c>
      <c r="B42" s="65"/>
      <c r="C42" s="73" t="s">
        <v>685</v>
      </c>
      <c r="D42" s="71"/>
      <c r="E42" s="71"/>
      <c r="F42" s="71"/>
      <c r="G42" s="71"/>
      <c r="H42" s="71"/>
      <c r="I42" s="71"/>
      <c r="J42" s="66"/>
    </row>
    <row r="43" spans="1:10" ht="12.75">
      <c r="A43" s="64">
        <v>36</v>
      </c>
      <c r="B43" s="65"/>
      <c r="C43" s="71"/>
      <c r="D43" s="71"/>
      <c r="E43" s="71"/>
      <c r="F43" s="71"/>
      <c r="G43" s="71"/>
      <c r="H43" s="71"/>
      <c r="I43" s="71"/>
      <c r="J43" s="66"/>
    </row>
    <row r="44" spans="1:10" ht="12.75">
      <c r="A44" s="64">
        <v>37</v>
      </c>
      <c r="B44" s="65"/>
      <c r="C44" s="71"/>
      <c r="D44" s="71"/>
      <c r="E44" s="71"/>
      <c r="F44" s="71"/>
      <c r="G44" s="71"/>
      <c r="H44" s="71"/>
      <c r="I44" s="71"/>
      <c r="J44" s="66"/>
    </row>
    <row r="45" spans="1:10" ht="12.75">
      <c r="A45" s="64">
        <v>38</v>
      </c>
      <c r="B45" s="65"/>
      <c r="C45" s="71"/>
      <c r="D45" s="71"/>
      <c r="E45" s="71"/>
      <c r="F45" s="71"/>
      <c r="G45" s="71"/>
      <c r="H45" s="71"/>
      <c r="I45" s="71"/>
      <c r="J45" s="66"/>
    </row>
    <row r="46" spans="1:10" ht="12.75">
      <c r="A46" s="64">
        <v>39</v>
      </c>
      <c r="B46" s="65"/>
      <c r="C46" s="71"/>
      <c r="D46" s="71"/>
      <c r="E46" s="71"/>
      <c r="F46" s="71"/>
      <c r="G46" s="71"/>
      <c r="H46" s="71"/>
      <c r="I46" s="71"/>
      <c r="J46" s="66"/>
    </row>
    <row r="47" spans="1:10" ht="12.75">
      <c r="A47" s="64">
        <v>40</v>
      </c>
      <c r="B47" s="65"/>
      <c r="C47" s="73" t="s">
        <v>683</v>
      </c>
      <c r="D47" s="71"/>
      <c r="E47" s="71"/>
      <c r="F47" s="71"/>
      <c r="G47" s="71"/>
      <c r="H47" s="73" t="s">
        <v>684</v>
      </c>
      <c r="I47" s="73" t="s">
        <v>682</v>
      </c>
      <c r="J47" s="66"/>
    </row>
    <row r="48" spans="1:10" ht="12.75">
      <c r="A48" s="64">
        <v>41</v>
      </c>
      <c r="B48" s="65"/>
      <c r="C48" s="71"/>
      <c r="D48" s="71"/>
      <c r="E48" s="71"/>
      <c r="F48" s="71"/>
      <c r="G48" s="71"/>
      <c r="H48" s="71"/>
      <c r="I48" s="71"/>
      <c r="J48" s="66"/>
    </row>
    <row r="49" spans="1:10" ht="12.75">
      <c r="A49" s="64">
        <v>42</v>
      </c>
      <c r="B49" s="65"/>
      <c r="C49" s="71"/>
      <c r="D49" s="71"/>
      <c r="E49" s="71"/>
      <c r="F49" s="71"/>
      <c r="G49" s="71"/>
      <c r="H49" s="71"/>
      <c r="I49" s="71"/>
      <c r="J49" s="66"/>
    </row>
    <row r="50" spans="1:10" ht="12.75">
      <c r="A50" s="64">
        <v>43</v>
      </c>
      <c r="B50" s="65"/>
      <c r="C50" s="71"/>
      <c r="D50" s="71"/>
      <c r="E50" s="71"/>
      <c r="F50" s="71"/>
      <c r="G50" s="71"/>
      <c r="H50" s="71"/>
      <c r="I50" s="71"/>
      <c r="J50" s="74" t="s">
        <v>680</v>
      </c>
    </row>
    <row r="51" spans="1:10" ht="12.75">
      <c r="A51" s="64">
        <v>44</v>
      </c>
      <c r="B51" s="65"/>
      <c r="C51" s="71"/>
      <c r="D51" s="73" t="s">
        <v>20</v>
      </c>
      <c r="E51" s="73" t="s">
        <v>20</v>
      </c>
      <c r="F51" s="71"/>
      <c r="G51" s="71"/>
      <c r="H51" s="71"/>
      <c r="I51" s="71"/>
      <c r="J51" s="66"/>
    </row>
    <row r="52" spans="1:10" ht="12.75">
      <c r="A52" s="64">
        <v>45</v>
      </c>
      <c r="B52" s="65"/>
      <c r="C52" s="71"/>
      <c r="D52" s="71"/>
      <c r="E52" s="71"/>
      <c r="F52" s="71"/>
      <c r="G52" s="71"/>
      <c r="H52" s="71"/>
      <c r="I52" s="71"/>
      <c r="J52" s="66"/>
    </row>
    <row r="53" spans="1:10" ht="12.75">
      <c r="A53" s="64">
        <v>46</v>
      </c>
      <c r="B53" s="65"/>
      <c r="C53" s="73" t="s">
        <v>681</v>
      </c>
      <c r="D53" s="73" t="s">
        <v>20</v>
      </c>
      <c r="E53" s="73" t="s">
        <v>20</v>
      </c>
      <c r="F53" s="71"/>
      <c r="G53" s="71"/>
      <c r="H53" s="71"/>
      <c r="I53" s="73" t="s">
        <v>20</v>
      </c>
      <c r="J53" s="66"/>
    </row>
    <row r="54" spans="1:10" ht="12.75">
      <c r="A54" s="64">
        <v>47</v>
      </c>
      <c r="B54" s="65"/>
      <c r="C54" s="73" t="s">
        <v>680</v>
      </c>
      <c r="D54" s="71"/>
      <c r="E54" s="71"/>
      <c r="F54" s="73" t="s">
        <v>680</v>
      </c>
      <c r="G54" s="71"/>
      <c r="H54" s="71"/>
      <c r="I54" s="71"/>
      <c r="J54" s="66"/>
    </row>
    <row r="55" spans="1:10" ht="12.75">
      <c r="A55" s="64">
        <v>48</v>
      </c>
      <c r="B55" s="65"/>
      <c r="C55" s="71"/>
      <c r="D55" s="71"/>
      <c r="E55" s="71"/>
      <c r="F55" s="71"/>
      <c r="G55" s="71"/>
      <c r="H55" s="71"/>
      <c r="I55" s="73" t="s">
        <v>20</v>
      </c>
      <c r="J55" s="66"/>
    </row>
    <row r="56" spans="1:10" ht="12.75">
      <c r="A56" s="64">
        <v>49</v>
      </c>
      <c r="B56" s="65"/>
      <c r="C56" s="71"/>
      <c r="D56" s="71"/>
      <c r="E56" s="71"/>
      <c r="F56" s="71"/>
      <c r="G56" s="71"/>
      <c r="H56" s="73" t="s">
        <v>679</v>
      </c>
      <c r="I56" s="71"/>
      <c r="J56" s="66"/>
    </row>
    <row r="57" spans="1:10" ht="13.5" thickBot="1">
      <c r="A57" s="67">
        <v>50</v>
      </c>
      <c r="B57" s="68"/>
      <c r="C57" s="72"/>
      <c r="D57" s="72"/>
      <c r="E57" s="72"/>
      <c r="F57" s="72"/>
      <c r="G57" s="72"/>
      <c r="H57" s="72"/>
      <c r="I57" s="72"/>
      <c r="J57" s="69"/>
    </row>
    <row r="58" ht="13.5" thickTop="1"/>
    <row r="59" ht="12.75"/>
  </sheetData>
  <sheetProtection/>
  <mergeCells count="1">
    <mergeCell ref="A3:J3"/>
  </mergeCells>
  <printOptions/>
  <pageMargins left="0.75" right="0.75" top="1" bottom="1"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Lane</dc:creator>
  <cp:keywords/>
  <dc:description/>
  <cp:lastModifiedBy>Clare</cp:lastModifiedBy>
  <cp:lastPrinted>2012-02-28T13:58:56Z</cp:lastPrinted>
  <dcterms:created xsi:type="dcterms:W3CDTF">2002-12-13T22:01:59Z</dcterms:created>
  <dcterms:modified xsi:type="dcterms:W3CDTF">2017-03-28T07:47:38Z</dcterms:modified>
  <cp:category/>
  <cp:version/>
  <cp:contentType/>
  <cp:contentStatus/>
</cp:coreProperties>
</file>